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pivotCache/pivotCacheRecords5.xml" ContentType="application/vnd.openxmlformats-officedocument.spreadsheetml.pivotCacheRecords+xml"/>
  <Override PartName="/xl/pivotCache/pivotCacheRecords6.xml" ContentType="application/vnd.openxmlformats-officedocument.spreadsheetml.pivotCacheRecords+xml"/>
  <Override PartName="/xl/pivotCache/pivotCacheRecords7.xml" ContentType="application/vnd.openxmlformats-officedocument.spreadsheetml.pivotCacheRecords+xml"/>
  <Override PartName="/xl/pivotCache/pivotCacheRecords8.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000" tabRatio="500" firstSheet="1" activeTab="3"/>
  </bookViews>
  <sheets>
    <sheet name="Summary" sheetId="4" r:id="rId1"/>
    <sheet name="Report" sheetId="6" r:id="rId2"/>
    <sheet name="Consolidated Report" sheetId="8" state="hidden" r:id="rId3"/>
    <sheet name="TPM_Sheet" sheetId="1" r:id="rId4"/>
    <sheet name="TPM_MISC" sheetId="2" r:id="rId5"/>
    <sheet name="Sheet4" sheetId="12" state="hidden" r:id="rId6"/>
    <sheet name="Sheet2" sheetId="14" state="hidden" r:id="rId7"/>
    <sheet name="Defect  log" sheetId="5" r:id="rId8"/>
    <sheet name="Screen shots" sheetId="15" r:id="rId9"/>
    <sheet name="Test Case Quality" sheetId="9" state="hidden" r:id="rId10"/>
  </sheets>
  <definedNames>
    <definedName name="_xlnm._FilterDatabase" localSheetId="3" hidden="1">TPM_Sheet!$A$12:$U$41</definedName>
    <definedName name="_xlnm._FilterDatabase" localSheetId="7" hidden="1">'Defect  log'!$A$1:$Q$37</definedName>
    <definedName name="ActualResult">TPM_Sheet!$L$16:$L$771</definedName>
    <definedName name="CaseID">TPM_Sheet!$A$16:$A$771</definedName>
    <definedName name="ExpectedResult">TPM_Sheet!$K$17:$K$771</definedName>
    <definedName name="Function">TPM_Sheet!$E$16:$E$771</definedName>
    <definedName name="Iteration1">TPM_Sheet!#REF!</definedName>
    <definedName name="Iteration2">TPM_Sheet!#REF!</definedName>
    <definedName name="Module">TPM_Sheet!$B$14:$B$20771</definedName>
    <definedName name="Priority">TPM_Sheet!$O$16:$O$220771</definedName>
    <definedName name="ReqID">TPM_Sheet!$D$14:$D$220771</definedName>
    <definedName name="Severity">TPM_Sheet!$P$16:$P$20771</definedName>
    <definedName name="Status01_06">TPM_Sheet!$N$16:$N$1048313</definedName>
    <definedName name="SubModule">TPM_Sheet!$C$14:$C$20771</definedName>
    <definedName name="TestDescription">TPM_Sheet!$I$17:$I$20771</definedName>
    <definedName name="TestingType">TPM_Sheet!$F$16:$F$20771</definedName>
    <definedName name="TestSteps">TPM_Sheet!$J$17:$J$20771</definedName>
  </definedNames>
  <calcPr calcId="191029"/>
  <pivotCaches>
    <pivotCache cacheId="0" r:id="rId15"/>
    <pivotCache cacheId="1" r:id="rId16"/>
    <pivotCache cacheId="2" r:id="rId17"/>
    <pivotCache cacheId="3" r:id="rId18"/>
    <pivotCache cacheId="4" r:id="rId19"/>
    <pivotCache cacheId="5" r:id="rId20"/>
    <pivotCache cacheId="6" r:id="rId21"/>
    <pivotCache cacheId="7"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K25" authorId="0">
      <text>
        <r>
          <rPr>
            <b/>
            <sz val="9"/>
            <rFont val="Times New Roman"/>
            <charset val="0"/>
          </rPr>
          <t>user:</t>
        </r>
        <r>
          <rPr>
            <sz val="9"/>
            <rFont val="Times New Roman"/>
            <charset val="0"/>
          </rPr>
          <t xml:space="preserve">
Query -  Are the special characters allowed in Target group , Branch,counter ,item ?</t>
        </r>
      </text>
    </comment>
    <comment ref="K29" authorId="0">
      <text>
        <r>
          <rPr>
            <b/>
            <sz val="9"/>
            <rFont val="Times New Roman"/>
            <charset val="0"/>
          </rPr>
          <t>user:</t>
        </r>
        <r>
          <rPr>
            <sz val="9"/>
            <rFont val="Times New Roman"/>
            <charset val="0"/>
          </rPr>
          <t xml:space="preserve">
Please mention the allowed size of excel file</t>
        </r>
      </text>
    </comment>
  </commentList>
</comments>
</file>

<file path=xl/sharedStrings.xml><?xml version="1.0" encoding="utf-8"?>
<sst xmlns="http://schemas.openxmlformats.org/spreadsheetml/2006/main" count="985" uniqueCount="370">
  <si>
    <t>Version History</t>
  </si>
  <si>
    <t>Iteration Summary</t>
  </si>
  <si>
    <t>Date</t>
  </si>
  <si>
    <t>Author</t>
  </si>
  <si>
    <t>Version</t>
  </si>
  <si>
    <t>Approved by</t>
  </si>
  <si>
    <t>Total Tcs.</t>
  </si>
  <si>
    <t>Remark</t>
  </si>
  <si>
    <t>Sub Module</t>
  </si>
  <si>
    <t>Iteration category</t>
  </si>
  <si>
    <t>Iteration Count</t>
  </si>
  <si>
    <t>Start Date</t>
  </si>
  <si>
    <t>End Date</t>
  </si>
  <si>
    <t>Total Tcs</t>
  </si>
  <si>
    <t>Total Defects</t>
  </si>
  <si>
    <t>14/10/2024</t>
  </si>
  <si>
    <t>V1.1</t>
  </si>
  <si>
    <t>Initial draft</t>
  </si>
  <si>
    <t>Branchwise Counterwise Item Mapping</t>
  </si>
  <si>
    <t>Initial Phase</t>
  </si>
  <si>
    <t>Test execution report</t>
  </si>
  <si>
    <t>Status Dt 9/10/2024</t>
  </si>
  <si>
    <t>Tester Status 09/12/2024</t>
  </si>
  <si>
    <t>(Multiple Items)</t>
  </si>
  <si>
    <t>Submodule</t>
  </si>
  <si>
    <t>Fail</t>
  </si>
  <si>
    <t>NA</t>
  </si>
  <si>
    <t>Pass</t>
  </si>
  <si>
    <t>Suggestion</t>
  </si>
  <si>
    <t>Grand Total</t>
  </si>
  <si>
    <t>Consolidated View</t>
  </si>
  <si>
    <t>Count of Sr No</t>
  </si>
  <si>
    <t>Severity</t>
  </si>
  <si>
    <t>General Setting</t>
  </si>
  <si>
    <t>Priority</t>
  </si>
  <si>
    <t>High</t>
  </si>
  <si>
    <t>Low</t>
  </si>
  <si>
    <t>Medium</t>
  </si>
  <si>
    <t>Status Dt 9/2/2024</t>
  </si>
  <si>
    <t>Count of Case ID</t>
  </si>
  <si>
    <t>Daily Summary Report - 6/10/2024</t>
  </si>
  <si>
    <t>General setting</t>
  </si>
  <si>
    <t>Test case execution status</t>
  </si>
  <si>
    <t>Failed test case status report - 9/3/2024</t>
  </si>
  <si>
    <t>Failed test case status report - 9/12/2024</t>
  </si>
  <si>
    <t>Very High</t>
  </si>
  <si>
    <t>Defect Status report - 9/3/2024</t>
  </si>
  <si>
    <t>Defect Status report - 9/12/2024</t>
  </si>
  <si>
    <t>Severity / Priority</t>
  </si>
  <si>
    <t>Test case execution status Report - 9/3/2024</t>
  </si>
  <si>
    <t>Test case execution status Report - 9/12/2024</t>
  </si>
  <si>
    <t>TCs Status / Submodules</t>
  </si>
  <si>
    <t>Pass Tcs</t>
  </si>
  <si>
    <t>Fail Tcs</t>
  </si>
  <si>
    <t>Other / Not Executed</t>
  </si>
  <si>
    <t>Out of 8 not executed cases : 2 are suggestion and 6 are NA cases</t>
  </si>
  <si>
    <t>Ticket ID</t>
  </si>
  <si>
    <t>TT21405</t>
  </si>
  <si>
    <t>Released Version</t>
  </si>
  <si>
    <t>Project live Date</t>
  </si>
  <si>
    <t>Project Name</t>
  </si>
  <si>
    <t>Connect us 1.0</t>
  </si>
  <si>
    <t>Module Name</t>
  </si>
  <si>
    <t>Sales Incentive</t>
  </si>
  <si>
    <t>Test Cases Reviewed By</t>
  </si>
  <si>
    <t>Amreen</t>
  </si>
  <si>
    <t>Testing Owner</t>
  </si>
  <si>
    <t>Digvijay Tulse</t>
  </si>
  <si>
    <t>Ticket Owner</t>
  </si>
  <si>
    <t>Priyanka Gole</t>
  </si>
  <si>
    <t>#######</t>
  </si>
  <si>
    <t>Testing URL</t>
  </si>
  <si>
    <t>http://10.2.11.40/connectus-testing/admin/</t>
  </si>
  <si>
    <t>Email / User Name</t>
  </si>
  <si>
    <t>Haridas</t>
  </si>
  <si>
    <t>Password</t>
  </si>
  <si>
    <t>Description</t>
  </si>
  <si>
    <t>Counter employee mapping by excel uploading in sales incentive flow</t>
  </si>
  <si>
    <t>Case ID</t>
  </si>
  <si>
    <t>Module</t>
  </si>
  <si>
    <t>Req Id</t>
  </si>
  <si>
    <t>Function</t>
  </si>
  <si>
    <t>Testing Type</t>
  </si>
  <si>
    <t>Platform</t>
  </si>
  <si>
    <t>Field</t>
  </si>
  <si>
    <t>Test Description</t>
  </si>
  <si>
    <t>Test steps</t>
  </si>
  <si>
    <t>Expected Result</t>
  </si>
  <si>
    <t>Actual Result</t>
  </si>
  <si>
    <t>Screen Shot</t>
  </si>
  <si>
    <t>Written Date</t>
  </si>
  <si>
    <t>Review Remark</t>
  </si>
  <si>
    <t>BA Remark</t>
  </si>
  <si>
    <t>Developer Remark</t>
  </si>
  <si>
    <t>Last Updated Date</t>
  </si>
  <si>
    <t>TC_01</t>
  </si>
  <si>
    <t xml:space="preserve">BR001 --In the sales Incentive download template for counter wise item mapping. </t>
  </si>
  <si>
    <t>Download</t>
  </si>
  <si>
    <t>UI</t>
  </si>
  <si>
    <t>Web</t>
  </si>
  <si>
    <t>Verify whether the headers are in given sequence</t>
  </si>
  <si>
    <t>1. Click on the URL- http://10.2.11.40/connectus-testing/admin
2. Login - enter the username &amp; password
3. Click on Sign In
4. Click on " Sales Incentive" menu
5. Click on Sales Mapping &gt; Branchwise Counterwise Item Mapping 
6.Click on Download Template button
7.Move to the path of downloaded template.
8.Open the excel sheet.</t>
  </si>
  <si>
    <t xml:space="preserve">All headers i.e target group,branch,counter,item,remark should be
in a sequence. </t>
  </si>
  <si>
    <t>TC_02</t>
  </si>
  <si>
    <t>Usability</t>
  </si>
  <si>
    <t xml:space="preserve">Verify whether the download template button is enabled </t>
  </si>
  <si>
    <t>1. Click on the URL- http://10.2.11.40/connectus-testing/admin
2. Login - enter the username &amp; password
3. Click on Sign In
4. Click on " Sales Incentive" menu
5. Click on Sales Mapping &gt; Branchwise Counterwise Item Mapping 
6.Click on Download Template button</t>
  </si>
  <si>
    <t>Once user press the button , excel template should start downloading and get stored on the defined path.</t>
  </si>
  <si>
    <t>TC_03</t>
  </si>
  <si>
    <t>Functionality</t>
  </si>
  <si>
    <t>Verify whether the file is getting downloaded in  .csv extension.</t>
  </si>
  <si>
    <t>Downloaded file should be in .csv format</t>
  </si>
  <si>
    <t xml:space="preserve">BR002 - In the sales Incentive bulk upload counter wise item mapping by excel sheet. </t>
  </si>
  <si>
    <t>Upload</t>
  </si>
  <si>
    <t xml:space="preserve">Verify whether the upload button is enabled </t>
  </si>
  <si>
    <t>1. Click on the URL- http://10.2.11.40/connectus-testing/admin
2. Login - enter the username &amp; password
3. Click on Sign In
4. Click on " Sales Incentive" menu
5. Click on Sales Mapping &gt; Branchwise Counterwise Item Mapping 
6.Press on upload button.</t>
  </si>
  <si>
    <t xml:space="preserve">Error message should be thrown - please select the valid file </t>
  </si>
  <si>
    <t>TC_04</t>
  </si>
  <si>
    <t>Verify whether the user is able to upload the excel file (.xlsx)with valid mapped data.</t>
  </si>
  <si>
    <t xml:space="preserve">1. Click on the URL- http://10.2.11.40/connectus-testing/admin
2. Login - enter the username &amp; password
3. Click on Sign In
4. Click on " Sales Incentive" menu
5. Click on Sales Mapping &gt; Branchwise Counterwise Item Mapping 
6.Click on Download Template button
7.Open the excel file.
7.Add valid data with correct mapping and save in .xlsx file extension.
8.Upload the excel file. </t>
  </si>
  <si>
    <t>Excel file should get uploaded successfully.
1.  Uploaded data get reflected under specific column header at grid view</t>
  </si>
  <si>
    <t>TC_05</t>
  </si>
  <si>
    <t>Verify user is able to download the file in CSV format</t>
  </si>
  <si>
    <t>1) Downloaded file should be in CSV format
2) Download template should be displayed with following headers - Sr. no, Target group , Branch , Counter , Item , Remark.
2)This template should be editable.</t>
  </si>
  <si>
    <t>TC_06</t>
  </si>
  <si>
    <t>Validation</t>
  </si>
  <si>
    <t>Verify whether Target group , Branch , Counter , Item fields are mandatory.</t>
  </si>
  <si>
    <t xml:space="preserve">1. Click on the URL- http://10.2.11.40/connectus-testing/admin
2. Login - enter the username &amp; password
3. Click on Sign In
4. Click on " Sales Incentive" menu
5. Click on Sales Mapping &gt; Branchwise Counterwise Item Mapping 
6.Open the downloaded excel file.
7.Don't add the  data  in the Target group ,Branch ,Counter , Item block.
8.Upload the excel file.
</t>
  </si>
  <si>
    <t>Valid error message should be thrown when we upload this file without mandatory field.</t>
  </si>
  <si>
    <t>TC_07</t>
  </si>
  <si>
    <t>Target Group</t>
  </si>
  <si>
    <t>Verify whether Target group field is active.</t>
  </si>
  <si>
    <t xml:space="preserve">1. Click on the URL- http://10.2.11.40/connectus-testing/admin
2. Login - enter the username &amp; password
3. Click on Sign In
4. Click on " Sales Incentive" menu
5. Click on Sales Mapping &gt; Branchwise Counterwise Item Mapping 
6.Open the downloaded excel file.
7.Check status from master  and add active files.
8.Upload the excel file.
</t>
  </si>
  <si>
    <t>File should get uploaded successfully if the field is active</t>
  </si>
  <si>
    <t>TC_08</t>
  </si>
  <si>
    <t>Verify whether Branch field is active.</t>
  </si>
  <si>
    <t>TC_09</t>
  </si>
  <si>
    <t>Verify whether Counter field is active.</t>
  </si>
  <si>
    <t>TC_10</t>
  </si>
  <si>
    <t>Verify whether Item field is active.</t>
  </si>
  <si>
    <t>TC_11</t>
  </si>
  <si>
    <t>Verify whether the remark field is optional</t>
  </si>
  <si>
    <t xml:space="preserve">1. Click on the URL- http://10.2.11.40/connectus-testing/admin
2. Login - enter the username &amp; password
3. Click on Sign In
4. Click on " Sales Incentive" menu
5. Click on Sales Mapping &gt; Branchwise Counterwise Item Mapping 
6.Open the downloaded excel file.
7.Do not add the  data  in the remark field and add valid data in all the other fields.
8.Upload the excel file.
</t>
  </si>
  <si>
    <t>The file should upload successfully and display a success message without any error for remark field</t>
  </si>
  <si>
    <t>Verify whether all columns accepts space, special characters.</t>
  </si>
  <si>
    <t>1. Click on the URL- http://10.2.11.40/connectus-testing/admin
2. Login - enter the username &amp; password
3. Click on Sign In
4. Click on " Sales Incentive" menu
5. Click on Sales Mapping &gt; Branchwise Counterwise Item Mapping 
6.Open the downloaded excel file.
7.Add space and $ in all blocks and upload the excel</t>
  </si>
  <si>
    <t xml:space="preserve">Error message should be thrown after uploading the file </t>
  </si>
  <si>
    <t>TC_12</t>
  </si>
  <si>
    <t>Verify whether the user is able to upload excel file  containing the valid data</t>
  </si>
  <si>
    <t>1. Click on the URL- http://10.2.11.40/connectus-testing/admin
2. Login - enter the username &amp; password
3. Click on Sign In
4. Click on " Sales Incentive" menu
5. Click on Sales Mapping &gt; Branchwise Counterwise Item Mapping 
6.Add Valid data in all the fields.
7.Upload the excel file.</t>
  </si>
  <si>
    <t xml:space="preserve">The file should upload successfully and display a success message </t>
  </si>
  <si>
    <t>TC_13</t>
  </si>
  <si>
    <t>Verify whether the user is able to upload empty excel file .</t>
  </si>
  <si>
    <t>1. Click on the URL- http://10.2.11.40/connectus-testing/admin
2. Login - enter the username &amp; password
3. Click on Sign In
4. Click on " Sales Incentive" menu
5. Click on Sales Mapping &gt; Branchwise Counterwise Item Mapping 
6.Do not add the data in all the blocks.
7.Upload the excel file.</t>
  </si>
  <si>
    <t>The file should not get  uploaded and an error message should be thrown.</t>
  </si>
  <si>
    <t>TC_14</t>
  </si>
  <si>
    <t>upload</t>
  </si>
  <si>
    <t>Verify whether the user is able to upload  file with other extensions like - .doc, .docx, .pdf, .pptx, .png, .jpeg, .mp4</t>
  </si>
  <si>
    <t xml:space="preserve">1. Click on the URL- http://10.2.11.40/connectus-testing/admin
2. Login - enter the username &amp; password
3. Click on Sign In
4. Click on " Sales Incentive" menu
5. Click on Sales Mapping &gt; Branchwise Counterwise Item Mapping 
6.Now add the file types with following extensions-
.doc, .docx, .pdf, .pptx, .png, .jpeg, .mp4 </t>
  </si>
  <si>
    <t>No any file should get uploaded.</t>
  </si>
  <si>
    <t>TC_15</t>
  </si>
  <si>
    <t>Verify user is able to upload the file size &gt;=5 MB</t>
  </si>
  <si>
    <t>1. Click on the URL- http://10.2.11.40/connectus-testing/admin
2. Login - enter the username &amp; password
3. Click on Sign In
4. Click on " Sales Incentive" menu
5. Click on Sales Mapping &gt; Branchwise Counterwise Item Mapping 
6.Upload the excel file with size greater than the allowed size.</t>
  </si>
  <si>
    <t xml:space="preserve">File should not get uploaded and an error message should be thrown indicating the allowed size </t>
  </si>
  <si>
    <t>TC_16</t>
  </si>
  <si>
    <t>View</t>
  </si>
  <si>
    <t>Verify the spelling of Headers</t>
  </si>
  <si>
    <t>All the headers should be spelled properly.</t>
  </si>
  <si>
    <t>TC_17</t>
  </si>
  <si>
    <t>Verify whether the user is able to upload the excel file (.csv) with valid mapped data.</t>
  </si>
  <si>
    <t xml:space="preserve">1. Click on the URL- http://10.2.11.40/connectus-testing/admin
2. Login - enter the username &amp; password
3. Click on Sign In
4. Click on " Sales Incentive" menu
5. Click on Sales Mapping &gt; Branchwise Counterwise Item Mapping 
6.Click on Download Template button
7.Open the excel file.
7.Add valid data with correct mapping and save in .csv file extension.
8.Upload the excel file. </t>
  </si>
  <si>
    <t>1.Excel file should get uploaded successfully.
2.Uploaded data must get reflected under specific column header at grid view.</t>
  </si>
  <si>
    <t>TC_18</t>
  </si>
  <si>
    <t>Verify whether the user is able to upload the excel file (.xls)with valid mapped data.</t>
  </si>
  <si>
    <t>TC_19</t>
  </si>
  <si>
    <t>Verify whether system accepts unmapped data with active status</t>
  </si>
  <si>
    <t xml:space="preserve">1. Click on the URL- http://10.2.11.40/connectus-testing/admin
2. Login - enter the username &amp; password
3. Click on Sign In
4. Click on " Sales Incentive" menu
5. Click on Sales Mapping &gt; Branchwise Counterwise Item Mapping 
6.Click on Download Template button
7.Open the excel file.
7.Add valid(active) data with incorrect mapping and save in .xlsx file extension.
8.Upload the excel file. </t>
  </si>
  <si>
    <t>1.Excel file should not get uploaded successfully .
2.Valid error should be thrown indicating that the added data is not mapped.</t>
  </si>
  <si>
    <t>TC_20</t>
  </si>
  <si>
    <t>Verify whether system accepts mapped data with active status.</t>
  </si>
  <si>
    <t xml:space="preserve">1. Click on the URL- http://10.2.11.40/connectus-testing/admin
2. Login - enter the username &amp; password
3. Click on Sign In
4. Click on " Sales Incentive" menu
5. Click on Sales Mapping &gt; Branchwise Counterwise Item Mapping 
6.Click on Download Template button
7.Open the excel file.
7.Add  data with correct mapping and save in .xlsx file extension.
8.Upload the excel file. </t>
  </si>
  <si>
    <t xml:space="preserve">1.Excel file should  get uploaded successfully .
</t>
  </si>
  <si>
    <t>Verify system behaviour where from master deactive whether deleted data from master is getting uploaded.</t>
  </si>
  <si>
    <t xml:space="preserve">1. Click on the URL- http://10.2.11.40/connectus-testing/admin
2. Login - enter the username &amp; password
3. Click on Sign In
4. Click on " Sales Incentive" menu
5. Click on Sales Mapping &gt; Branchwise Counterwise Item Mapping 
6.Click on Download Template button
7.Open the excel file.
7.Add data which is deleted from master and save in .xlsx file extension.
8.Upload the excel file. </t>
  </si>
  <si>
    <t>Error should be thrown indicating that the data is invalid.</t>
  </si>
  <si>
    <t xml:space="preserve">Medium </t>
  </si>
  <si>
    <t>Verify whether the data in file is matching the data in master(including spaces , special characters)</t>
  </si>
  <si>
    <t xml:space="preserve">1. Click on the URL- http://10.2.11.40/connectus-testing/admin
2. Login - enter the username &amp; password
3. Click on Sign In
4. Click on " Sales Incentive" menu
5. Click on Sales Mapping &gt; Branchwise Counterwise Item Mapping 
6.Click on Download Template button
7.Open the excel file.
7.Add field value same from master with space and special charater and save in .xlsx file extension.
8.Upload the excel file. </t>
  </si>
  <si>
    <t>File should get uploaded successfully without any error.</t>
  </si>
  <si>
    <t xml:space="preserve">Verify file not get uploaded in case user tried to upload the data which is already present in the grid view </t>
  </si>
  <si>
    <t>1. Click on the URL- http://10.2.11.40/connectus-testing/admin
2. Login - enter the username &amp; password
3. Click on Sign In
4. Click on " Sales Incentive" menu
5. Click on Sales Mapping &gt; Branchwise Counterwise Item Mapping 
6.Click on Download Template button
7.Open the excel file.
7.Add  data with correct mapping and save in .xlsx file extension.
8.Upload the excel file. 
9.Again upload the same file.</t>
  </si>
  <si>
    <t>1.Error file  with duplicate data/already exist  should be thrown and file should not get uploaded .
2.If data is repeated twice in excel file then that data should be shown only once in grid view once the file gets uploaded.
3.If we add Deactive data from grid view then that data must be shown active once the file gets uploaded.</t>
  </si>
  <si>
    <t xml:space="preserve">Verify whether the system don't upload the file if user press cancel after pressing the upload button.
Verify File not get uploaded in case user cancel while uploading the file </t>
  </si>
  <si>
    <t>1. Click on the URL- http://10.2.11.40/connectus-testing/admin
2. Login - enter the username &amp; password
3. Click on Sign In
4. Click on " Sales Incentive" menu
5. Click on Sales Mapping &gt; Branchwise Counterwise Item Mapping 
6.Click on Download Template button
7.Open the excel file.
7.Add  data with correct mapping and save in .xlsx file extension.
8.Upload the excel file and simultaneously stop the uploading</t>
  </si>
  <si>
    <t>1.File should not get uploaded and data should not get stored.
2.Upon click on cancel button user landed to "Branchwise Counterwise Item Mapping " page -grid view</t>
  </si>
  <si>
    <t>Verify file not get uploaded in case internet is off</t>
  </si>
  <si>
    <t>1. Click on the URL- http://10.2.11.40/connectus-testing/admin
2. Login - enter the username &amp; password
3. Click on Sign In
4. Click on " Sales Incentive" menu
5. Click on Sales Mapping &gt; Branchwise Counterwise Item Mapping 
6.Click on Download Template button
7.Open the excel file.
7.Add  data with correct mapping and save in .xlsx file extension.
8.Upload the excel file and simultaneously put off the network connection.</t>
  </si>
  <si>
    <t>File should not get uploaded successfully.</t>
  </si>
  <si>
    <t xml:space="preserve">Verify file not uploaded in case branch is marked as without Incentive
</t>
  </si>
  <si>
    <t>1. Click on the URL- http://10.2.11.40/connectus-testing/admin
2. Login - enter the username &amp; password
3. Click on Sign In
4. Click on " Sales Incentive" menu
5. Click on Sales Mapping &gt; Branchwise Counterwise Item Mapping 
6.Click on Download Template button
7.Open the excel file.
7.Add  branch to which incentive is not applicable.
8.Upload the excel file and simultaneously stop the uploading</t>
  </si>
  <si>
    <t>1.File should not get uploaded .
2.Error message should be thrown as - Sales incemntive is not applicable to the added branch .</t>
  </si>
  <si>
    <t>TC_21</t>
  </si>
  <si>
    <t>Verify whether the headers of the template are in title case.</t>
  </si>
  <si>
    <t>All headers should be in Title case.</t>
  </si>
  <si>
    <t>Status</t>
  </si>
  <si>
    <t>Priority / Severity</t>
  </si>
  <si>
    <t>Tester remark</t>
  </si>
  <si>
    <t>Developer remark</t>
  </si>
  <si>
    <t>Functions</t>
  </si>
  <si>
    <t>Req id</t>
  </si>
  <si>
    <t>Req desc</t>
  </si>
  <si>
    <t>Closed</t>
  </si>
  <si>
    <t>Resolved</t>
  </si>
  <si>
    <t>Add</t>
  </si>
  <si>
    <t xml:space="preserve">BR001  - In the sales Incentive download template for counter wise item mapping. </t>
  </si>
  <si>
    <t>App</t>
  </si>
  <si>
    <t>Intergration</t>
  </si>
  <si>
    <t>Pending</t>
  </si>
  <si>
    <t>Not a bug</t>
  </si>
  <si>
    <t>Re-open</t>
  </si>
  <si>
    <t>Edit</t>
  </si>
  <si>
    <t>Website</t>
  </si>
  <si>
    <t>Not Executed</t>
  </si>
  <si>
    <t>Deffered</t>
  </si>
  <si>
    <t>Web Application</t>
  </si>
  <si>
    <t>Under Development</t>
  </si>
  <si>
    <t xml:space="preserve">Blocker </t>
  </si>
  <si>
    <t>In-Progress</t>
  </si>
  <si>
    <t>Delete</t>
  </si>
  <si>
    <t>Re-Test</t>
  </si>
  <si>
    <t>Development Completed</t>
  </si>
  <si>
    <t>Search</t>
  </si>
  <si>
    <t>Compatibilty</t>
  </si>
  <si>
    <t>Gird view</t>
  </si>
  <si>
    <t>Security</t>
  </si>
  <si>
    <t>Next Phase</t>
  </si>
  <si>
    <t>Export</t>
  </si>
  <si>
    <t>Performance</t>
  </si>
  <si>
    <t>Custom Export</t>
  </si>
  <si>
    <t>Load</t>
  </si>
  <si>
    <t>Filter</t>
  </si>
  <si>
    <t>Pre-requisitis</t>
  </si>
  <si>
    <t>download</t>
  </si>
  <si>
    <t>(blank)</t>
  </si>
  <si>
    <t>Count of Defect ID</t>
  </si>
  <si>
    <t>Sr No</t>
  </si>
  <si>
    <t>Defect ID</t>
  </si>
  <si>
    <t>Raise on Date</t>
  </si>
  <si>
    <t>Defect Description</t>
  </si>
  <si>
    <t>Assign To</t>
  </si>
  <si>
    <t>Tester Status</t>
  </si>
  <si>
    <t>Defect status - 9/24/2024</t>
  </si>
  <si>
    <t>Defect status - 10/13/2024</t>
  </si>
  <si>
    <t>Tester comment</t>
  </si>
  <si>
    <t>Dev Status(10/10/24)</t>
  </si>
  <si>
    <t>Dev comment</t>
  </si>
  <si>
    <t>BA comment</t>
  </si>
  <si>
    <t>TT24427_01</t>
  </si>
  <si>
    <t>Project Management</t>
  </si>
  <si>
    <t>"Please Select Module or Submodule to Filter The Documents"  Note displayed at document upload page
Whereas Note message should not be displayed to the user.</t>
  </si>
  <si>
    <t>New</t>
  </si>
  <si>
    <t>Repoen</t>
  </si>
  <si>
    <t>Reopen</t>
  </si>
  <si>
    <t>As per the agreement with BA . Design document which says this statement would removed now changed to say that this would be available at upload document page.</t>
  </si>
  <si>
    <t>9/2/2024
Note message should not be displayed to the user.
9/12/2024
Note still displayed in the 3rd secion of the upload document page. 
9/24/2024: Issue still persist</t>
  </si>
  <si>
    <t>TT24427_02</t>
  </si>
  <si>
    <t>System must display the notification message when uploading the file size contaning the size 200 MB</t>
  </si>
  <si>
    <t>9/2/2024
Sytem Getting stuck after uploading 200 MB file</t>
  </si>
  <si>
    <t>TT24427_03</t>
  </si>
  <si>
    <t>System allow to the user for uploading mp3 , webp, Fig, HTML files.</t>
  </si>
  <si>
    <t>9/2/2024
Multiple extension files are allowed by the system to upload against the project, module and submodule
9/12/2024
Retested and closed</t>
  </si>
  <si>
    <t>TT24427_04</t>
  </si>
  <si>
    <t>After click on show to all check box, File dispalyed on the get reomved, user need to refresh the page to view other files.</t>
  </si>
  <si>
    <t xml:space="preserve">9/2/2024
When user logined with "Show To ALL" persmisssion
Go to consolidated view
Select any project and  select any file by checkbox
9/12/2024
Still issue open
Steps to reproduce
1. Click on the project icon
of "Ticketing System"
2. select  "Test cases" module
3. Select submodule" My Module"
4. check the "show to all" checkmark </t>
  </si>
  <si>
    <t>TT24427_05</t>
  </si>
  <si>
    <t>After deselecting show to all check box, File dispalyed on the grid get reomved, user need to refresh the page to view other files.</t>
  </si>
  <si>
    <t xml:space="preserve">9/2/2024
When user logined with "Show To ALL" persmisssion
Go to consolidated view
Select any project and  deselect any file by checkbox
9/12/2024
Still issue open
Steps to reproduce
1. Click on the project icon
of "Ticketing System"
2. select  "Test cases" module
3. Select submodule" My Module"
4. check the "show to all" checkmark </t>
  </si>
  <si>
    <t>TT24427_06</t>
  </si>
  <si>
    <t>System must throw the error message when uploading the file size greater than 50 MB against project, Module / Submodule</t>
  </si>
  <si>
    <t>9/2/2024
Sytem Getting stuck after uploading 50 MB file and notfication not throwed by syetem
9/12/2024
Retested and closed</t>
  </si>
  <si>
    <t>TT24427_07</t>
  </si>
  <si>
    <t>After inserting the record user need to refresh the webpage to see all the uploaded document.</t>
  </si>
  <si>
    <t>9/2/2024
Uploaded file are not displayed to the user
9/12/2024
Retested and closed</t>
  </si>
  <si>
    <t>TT24427_08</t>
  </si>
  <si>
    <t>Recently Inserted Document record not updated on the first line against project.</t>
  </si>
  <si>
    <t>9/2/2024
record not found on the top row of the lsit of records
9/12/2024
Retested and closed</t>
  </si>
  <si>
    <t>TT24427_09</t>
  </si>
  <si>
    <t>Back button not found in the document upload page
and History page.</t>
  </si>
  <si>
    <t>9/2/2024
Back button not displayed to the user on history page and upload document page
9/12/2024
Back button not found on the document upload page but On history page back button found. 
10/13/2024: Retest and closed successfully.</t>
  </si>
  <si>
    <t>TT24427_10</t>
  </si>
  <si>
    <t>Page header not displayed as " Upload document" on the document upload page.</t>
  </si>
  <si>
    <t>9/2/2024
Page heading as upload document is not found when user redirected ducument upload page.
9/12/2024
Page header not displayed on Upload document page.
10/13/2024: Retested and closed successfully.</t>
  </si>
  <si>
    <t>TT24427_11</t>
  </si>
  <si>
    <t>Deactive subModule are getting dispayed in Module dropdown at upload document page ( issue observed while user transverse through Consolidated view via click on icon through Project view)</t>
  </si>
  <si>
    <t>9/2/2024
Deactive submodule module should not displayed to the user when accessing module from document upload page
9/12/2024
Retetsed and closed</t>
  </si>
  <si>
    <t>TT24427_12</t>
  </si>
  <si>
    <t>Deactive Module are gedtting dispayed in Module dropdown at upload document page ( issue observed while user transverse through Consolidated view via click on icon through Project view)</t>
  </si>
  <si>
    <t xml:space="preserve">9/2/2024
Deactive module should not displayed to the user when accessing module from document upload page
9/12/2024
Deactive module displayed in the module dropdown. </t>
  </si>
  <si>
    <t>TT24427_13</t>
  </si>
  <si>
    <t>User is unable to upload file of 50 MB.
Sytem is throwing the error after uploading 50 MB file</t>
  </si>
  <si>
    <t>9/12/2024
Sytem is throwing the error after uploading 50 MB file</t>
  </si>
  <si>
    <t>TT24427_14</t>
  </si>
  <si>
    <t>Succseefull toastify messages displayed at 2 times, after uploading the document.</t>
  </si>
  <si>
    <t>9/12/2024
Toastify message should be displayed only one time after uploading the document.</t>
  </si>
  <si>
    <t>TT24427_15</t>
  </si>
  <si>
    <t>MP4 extension file should be uploaded from document upload page.</t>
  </si>
  <si>
    <t>9/12/2024
MP4 video files should be uploaded successfully through document upload page.</t>
  </si>
  <si>
    <t>TT24427_16</t>
  </si>
  <si>
    <t xml:space="preserve">Mutiple notification message for updating records displayed mutiple times without any valid actions. </t>
  </si>
  <si>
    <t>9/12/2024
Steps:
1. Go to consolidated view
2. select module "Test cases" from module dropdown
3. select submodule "My module"
4.  delete any file
5. CLick on the active button
6. Click on deactive button
7. observe the mnotification message.</t>
  </si>
  <si>
    <t>TT24427_17</t>
  </si>
  <si>
    <t>User can not upload the document against the any active  module.</t>
  </si>
  <si>
    <t>9/12/2024
Steps:
1. Go to consolidated view
2. select module "Test cases" from module dropdown
3. select submodule "My module"
4. upload any file valid file
5. observe the document upload screen
User should see the recent uploaded file against the "Test case"module.</t>
  </si>
  <si>
    <t>TT24427_18</t>
  </si>
  <si>
    <t>Latest record not displayed at the top.
It getting displayed at the last</t>
  </si>
  <si>
    <t>9/24/2024: Retested and closed</t>
  </si>
  <si>
    <t>TT24427_19</t>
  </si>
  <si>
    <t>Project owner 
1. While moving to upload document through Consolidated view - icon , Upon Deleting the files while uncheck the 'show to all' checkbox, user redirected to previous page with radio button selected as "Deactive". Here Add Files got disabled even through user switched to Active radio button....High</t>
  </si>
  <si>
    <t>10/13/2024: Partially resolved. Still below issue persist hence reduce the priority.
 Upon Deleting the files while uncheck the 'show to all' checkbox, user redirected to previous page with radio button selected as "Deactive".</t>
  </si>
  <si>
    <t>TT24427_20</t>
  </si>
  <si>
    <t>Project owner 
2. While moving to upload document through Consolidated view - icon , Select Module and submodule ,Upon Deleting the files against submodule or module , Deleted files are not visible.</t>
  </si>
  <si>
    <t>10/13/2024: Retest failed. Issue persist.</t>
  </si>
  <si>
    <t>TT24427_21</t>
  </si>
  <si>
    <t>Project owner 
3. Upon deleting the files , restore button is not visible-</t>
  </si>
  <si>
    <t>10/13/2024: Retested successfully and closed</t>
  </si>
  <si>
    <t>TT24427_23</t>
  </si>
  <si>
    <t>Project Owner
5. While moving to upload document through Consolidated view - icon, Upon click on history -back button  via deactive doc grid view , user redirected to upload document where radio button is Active selected.</t>
  </si>
  <si>
    <t>10/13/2024: Issue still persist. upon moving from deactive doc grid view -history , click on back button expected to take user to dective grid view page .
Here at this moment user redirected to upload document page where below project name ,module name is reflected and module dropdown as well as submodule dropdown depicted with no option. Here add files button got disabled</t>
  </si>
  <si>
    <t>TT24427_24</t>
  </si>
  <si>
    <t>Project Owner
6. While uploading the document against project at grid view Module header is not populated with " No Module " -Low</t>
  </si>
  <si>
    <t>TT24427_25</t>
  </si>
  <si>
    <t>Project Owner
7. While uploading the document against project at grid view SubModule header is  populated with " No Sub Module " , expected to display with "No  SubModule" -Low ( Consistency need to be maintained)</t>
  </si>
  <si>
    <t>TT24427_26</t>
  </si>
  <si>
    <t>8. At upload document Submodule dropdown label expected to displayed as "SubModule" as per consistency - Low</t>
  </si>
  <si>
    <t>TT24427_27</t>
  </si>
  <si>
    <t xml:space="preserve">9. After uncheck the checkbox of show to all by PO, checkbox remain as checked. </t>
  </si>
  <si>
    <t>TT24427_28</t>
  </si>
  <si>
    <t xml:space="preserve">User neither having "show all" nor "Delete All" Access (DemoUser1)
 While moving to upload document through Consolidated view - icon ,  user able to view all files
</t>
  </si>
  <si>
    <t>User neither having "show all" nor "Delete All" Access (DemoUser1)</t>
  </si>
  <si>
    <t>TT24427_29</t>
  </si>
  <si>
    <t xml:space="preserve">User neither having "show all" nor "Delete All" Access (DemoUser1)
2. While moving to upload document through Consolidated view - icon ,Upon adding the files against Submodule , system throws message as " Record inserted and updated " however inserted file is not visible at grid view.-High
</t>
  </si>
  <si>
    <t>TT24427_30</t>
  </si>
  <si>
    <t xml:space="preserve">User neither having "show all" nor "Delete All" Access (DemoUser1)
3. While moving to upload document through Consolidated view - icon , upon selecting the file  delete button appears however it is disabled - Medium
</t>
  </si>
  <si>
    <t>TT24427_31</t>
  </si>
  <si>
    <t xml:space="preserve">User neither having "show all" nor "Delete All" Access (DemoUser1)
4. While moving to upload document through Consolidated view - icon , Restore button is visible upon selecting the Deactive icon.-Low
</t>
  </si>
  <si>
    <t>TT24427_32</t>
  </si>
  <si>
    <t xml:space="preserve">User neither having "show all" nor "Delete All" Access (DemoUser1)
5. While moving to upload document through Consolidated view - icon , Without selecting the module , Submodule is populated as "Sales Bill" - Low
</t>
  </si>
  <si>
    <t>TT24427_33</t>
  </si>
  <si>
    <t xml:space="preserve">User neither having "show all" nor "Delete All" Access (DemoUser1)
6. While moving to upload document through Consolidated view - icon , Upon switching from Deactive to Active radio button - Documents are not visible - High
</t>
  </si>
  <si>
    <t>TT24427_34</t>
  </si>
  <si>
    <t xml:space="preserve">User neither having "show all" nor "Delete All" Access (DemoUser1)
7. While moving to upload document through Consolidated view - icon , Even though document unchecked with show all option still it is visible to user ( without show all &amp; delete access), This issue observed for document against Project , module, sub module -High 
</t>
  </si>
  <si>
    <t>User neither having "show all" nor "Delete All" Access (DemoUser2)</t>
  </si>
  <si>
    <t>TT24427_35</t>
  </si>
  <si>
    <t xml:space="preserve">User neither having "show all" nor "Delete All" Access (DemoUser1)
8. While moving to upload document through Module-Submodule  , Even though document unchecked with show all option still it is visible to user ( without show all &amp; delete access), This issue observed for document against Project , module, sub module -High
</t>
  </si>
  <si>
    <t>User neither having "show all" nor "Delete All" Access (DemoUser3)</t>
  </si>
  <si>
    <t>TT24427_36</t>
  </si>
  <si>
    <t>1.Through project icon user can not delete the file which is uploaded against the submodule.</t>
  </si>
  <si>
    <t>User having delete doc access (DemoUser2)</t>
  </si>
  <si>
    <t>TT24427_37</t>
  </si>
  <si>
    <t>2. Through project icon, after deleting the document in submodule user need to refresh to view the files.</t>
  </si>
  <si>
    <t>Attribute</t>
  </si>
  <si>
    <t>Count</t>
  </si>
  <si>
    <t>Percentage Completed</t>
  </si>
  <si>
    <t>Percentage pending</t>
  </si>
  <si>
    <t>TC Count</t>
  </si>
  <si>
    <t>TC count as per the standards</t>
  </si>
  <si>
    <t>%ofTest Cases</t>
  </si>
  <si>
    <t>TCs Count</t>
  </si>
  <si>
    <t>%</t>
  </si>
  <si>
    <t>UI/UX</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</si>
</sst>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dd/mm/yyyy"/>
  </numFmts>
  <fonts count="35">
    <font>
      <sz val="11"/>
      <color rgb="FF000000"/>
      <name val="Calibri"/>
      <charset val="134"/>
    </font>
    <font>
      <b/>
      <sz val="11"/>
      <color rgb="FF000000"/>
      <name val="Calibri"/>
      <charset val="134"/>
    </font>
    <font>
      <strike/>
      <sz val="11"/>
      <color rgb="FF000000"/>
      <name val="Calibri"/>
      <charset val="134"/>
    </font>
    <font>
      <sz val="11"/>
      <color rgb="FF000000"/>
      <name val="Book Antiqua"/>
      <charset val="134"/>
    </font>
    <font>
      <strike/>
      <sz val="11"/>
      <color rgb="FF000000"/>
      <name val="Book Antiqua"/>
      <charset val="134"/>
    </font>
    <font>
      <sz val="11"/>
      <name val="Calibri"/>
      <charset val="134"/>
    </font>
    <font>
      <sz val="11"/>
      <color theme="1"/>
      <name val="Calibri"/>
      <charset val="134"/>
      <scheme val="minor"/>
    </font>
    <font>
      <sz val="11"/>
      <color theme="1"/>
      <name val="Calibri"/>
      <charset val="134"/>
    </font>
    <font>
      <u/>
      <sz val="11"/>
      <color rgb="FF0000FF"/>
      <name val="Calibri"/>
      <charset val="134"/>
      <scheme val="minor"/>
    </font>
    <font>
      <sz val="11"/>
      <color theme="0"/>
      <name val="Book Antiqua"/>
      <charset val="134"/>
    </font>
    <font>
      <b/>
      <sz val="11"/>
      <color rgb="FF000000"/>
      <name val="Book Antiqua"/>
      <charset val="134"/>
    </font>
    <font>
      <sz val="11"/>
      <color rgb="FF000000"/>
      <name val="Book Antiqua"/>
      <charset val="1"/>
    </font>
    <font>
      <sz val="11"/>
      <color theme="0"/>
      <name val="Calibri"/>
      <charset val="134"/>
    </font>
    <font>
      <sz val="11"/>
      <color theme="1"/>
      <name val="Book Antiqua"/>
      <charset val="134"/>
    </font>
    <font>
      <b/>
      <sz val="9"/>
      <color rgb="FF000000"/>
      <name val="Calibri"/>
      <charset val="134"/>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9"/>
      <name val="Times New Roman"/>
      <charset val="0"/>
    </font>
    <font>
      <b/>
      <sz val="9"/>
      <name val="Times New Roman"/>
      <charset val="0"/>
    </font>
  </fonts>
  <fills count="41">
    <fill>
      <patternFill patternType="none"/>
    </fill>
    <fill>
      <patternFill patternType="gray125"/>
    </fill>
    <fill>
      <patternFill patternType="solid">
        <fgColor theme="7" tint="0.79985961485641"/>
        <bgColor indexed="64"/>
      </patternFill>
    </fill>
    <fill>
      <patternFill patternType="solid">
        <fgColor theme="2"/>
        <bgColor indexed="64"/>
      </patternFill>
    </fill>
    <fill>
      <patternFill patternType="solid">
        <fgColor rgb="FFFFFF00"/>
        <bgColor indexed="64"/>
      </patternFill>
    </fill>
    <fill>
      <patternFill patternType="solid">
        <fgColor theme="5"/>
        <bgColor indexed="64"/>
      </patternFill>
    </fill>
    <fill>
      <patternFill patternType="solid">
        <fgColor rgb="FFFFFFFF"/>
        <bgColor indexed="64"/>
      </patternFill>
    </fill>
    <fill>
      <patternFill patternType="solid">
        <fgColor theme="0"/>
        <bgColor indexed="64"/>
      </patternFill>
    </fill>
    <fill>
      <patternFill patternType="solid">
        <fgColor theme="3" tint="0.799737540818506"/>
        <bgColor indexed="64"/>
      </patternFill>
    </fill>
    <fill>
      <patternFill patternType="solid">
        <fgColor rgb="FFF6F5C5"/>
        <bgColor indexed="64"/>
      </patternFill>
    </fill>
    <fill>
      <patternFill patternType="solid">
        <fgColor theme="5"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7">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style="thin">
        <color rgb="FF000000"/>
      </right>
      <top style="thin">
        <color rgb="FF000000"/>
      </top>
      <bottom style="thin">
        <color rgb="FF000000"/>
      </bottom>
      <diagonal/>
    </border>
    <border>
      <left/>
      <right style="thin">
        <color auto="1"/>
      </right>
      <top/>
      <bottom/>
      <diagonal/>
    </border>
    <border>
      <left style="thin">
        <color rgb="FF000000"/>
      </left>
      <right style="thin">
        <color auto="1"/>
      </right>
      <top style="thin">
        <color rgb="FF000000"/>
      </top>
      <bottom style="thin">
        <color rgb="FF000000"/>
      </bottom>
      <diagonal/>
    </border>
    <border>
      <left style="thin">
        <color auto="1"/>
      </left>
      <right style="thin">
        <color auto="1"/>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bottom style="thin">
        <color theme="4" tint="0.399853511154515"/>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176" fontId="6" fillId="0" borderId="0" applyFont="0" applyFill="0" applyBorder="0" applyAlignment="0" applyProtection="0">
      <alignment vertical="center"/>
    </xf>
    <xf numFmtId="44" fontId="6" fillId="0" borderId="0" applyFont="0" applyFill="0" applyBorder="0" applyAlignment="0" applyProtection="0">
      <alignment vertical="center"/>
    </xf>
    <xf numFmtId="9" fontId="6" fillId="0" borderId="0" applyFont="0" applyFill="0" applyBorder="0" applyAlignment="0" applyProtection="0">
      <alignment vertical="center"/>
    </xf>
    <xf numFmtId="177" fontId="6" fillId="0" borderId="0" applyFont="0" applyFill="0" applyBorder="0" applyAlignment="0" applyProtection="0">
      <alignment vertical="center"/>
    </xf>
    <xf numFmtId="42" fontId="6" fillId="0" borderId="0" applyFont="0" applyFill="0" applyBorder="0" applyAlignment="0" applyProtection="0">
      <alignment vertical="center"/>
    </xf>
    <xf numFmtId="0" fontId="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6" fillId="11" borderId="39"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40" applyNumberFormat="0" applyFill="0" applyAlignment="0" applyProtection="0">
      <alignment vertical="center"/>
    </xf>
    <xf numFmtId="0" fontId="20" fillId="0" borderId="40" applyNumberFormat="0" applyFill="0" applyAlignment="0" applyProtection="0">
      <alignment vertical="center"/>
    </xf>
    <xf numFmtId="0" fontId="21" fillId="0" borderId="41" applyNumberFormat="0" applyFill="0" applyAlignment="0" applyProtection="0">
      <alignment vertical="center"/>
    </xf>
    <xf numFmtId="0" fontId="21" fillId="0" borderId="0" applyNumberFormat="0" applyFill="0" applyBorder="0" applyAlignment="0" applyProtection="0">
      <alignment vertical="center"/>
    </xf>
    <xf numFmtId="0" fontId="22" fillId="12" borderId="42" applyNumberFormat="0" applyAlignment="0" applyProtection="0">
      <alignment vertical="center"/>
    </xf>
    <xf numFmtId="0" fontId="23" fillId="13" borderId="43" applyNumberFormat="0" applyAlignment="0" applyProtection="0">
      <alignment vertical="center"/>
    </xf>
    <xf numFmtId="0" fontId="24" fillId="13" borderId="42" applyNumberFormat="0" applyAlignment="0" applyProtection="0">
      <alignment vertical="center"/>
    </xf>
    <xf numFmtId="0" fontId="25" fillId="14" borderId="44" applyNumberFormat="0" applyAlignment="0" applyProtection="0">
      <alignment vertical="center"/>
    </xf>
    <xf numFmtId="0" fontId="26" fillId="0" borderId="45" applyNumberFormat="0" applyFill="0" applyAlignment="0" applyProtection="0">
      <alignment vertical="center"/>
    </xf>
    <xf numFmtId="0" fontId="27" fillId="0" borderId="46" applyNumberFormat="0" applyFill="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1" fillId="21" borderId="0" applyNumberFormat="0" applyBorder="0" applyAlignment="0" applyProtection="0">
      <alignment vertical="center"/>
    </xf>
    <xf numFmtId="0" fontId="31" fillId="5"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1" fillId="28" borderId="0" applyNumberFormat="0" applyBorder="0" applyAlignment="0" applyProtection="0">
      <alignment vertical="center"/>
    </xf>
    <xf numFmtId="0" fontId="31"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31" fillId="32" borderId="0" applyNumberFormat="0" applyBorder="0" applyAlignment="0" applyProtection="0">
      <alignment vertical="center"/>
    </xf>
    <xf numFmtId="0" fontId="31" fillId="33" borderId="0" applyNumberFormat="0" applyBorder="0" applyAlignment="0" applyProtection="0">
      <alignment vertical="center"/>
    </xf>
    <xf numFmtId="0" fontId="32" fillId="34" borderId="0" applyNumberFormat="0" applyBorder="0" applyAlignment="0" applyProtection="0">
      <alignment vertical="center"/>
    </xf>
    <xf numFmtId="0" fontId="32" fillId="35" borderId="0" applyNumberFormat="0" applyBorder="0" applyAlignment="0" applyProtection="0">
      <alignment vertical="center"/>
    </xf>
    <xf numFmtId="0" fontId="31" fillId="36" borderId="0" applyNumberFormat="0" applyBorder="0" applyAlignment="0" applyProtection="0">
      <alignment vertical="center"/>
    </xf>
    <xf numFmtId="0" fontId="31" fillId="37" borderId="0" applyNumberFormat="0" applyBorder="0" applyAlignment="0" applyProtection="0">
      <alignment vertical="center"/>
    </xf>
    <xf numFmtId="0" fontId="32" fillId="38" borderId="0" applyNumberFormat="0" applyBorder="0" applyAlignment="0" applyProtection="0">
      <alignment vertical="center"/>
    </xf>
    <xf numFmtId="0" fontId="32" fillId="39" borderId="0" applyNumberFormat="0" applyBorder="0" applyAlignment="0" applyProtection="0">
      <alignment vertical="center"/>
    </xf>
    <xf numFmtId="0" fontId="31" fillId="40" borderId="0" applyNumberFormat="0" applyBorder="0" applyAlignment="0" applyProtection="0">
      <alignment vertical="center"/>
    </xf>
  </cellStyleXfs>
  <cellXfs count="137">
    <xf numFmtId="0" fontId="0" fillId="0" borderId="0" xfId="0">
      <alignment vertical="center"/>
    </xf>
    <xf numFmtId="0" fontId="1" fillId="2" borderId="1" xfId="0" applyFont="1" applyFill="1" applyBorder="1">
      <alignment vertical="center"/>
    </xf>
    <xf numFmtId="0" fontId="1" fillId="2" borderId="2" xfId="0" applyFont="1" applyFill="1"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 fillId="3" borderId="2" xfId="0" applyFont="1" applyFill="1" applyBorder="1" applyAlignment="1">
      <alignment vertical="center" wrapText="1"/>
    </xf>
    <xf numFmtId="0" fontId="0" fillId="0" borderId="2" xfId="0" applyBorder="1">
      <alignment vertical="center"/>
    </xf>
    <xf numFmtId="0" fontId="0" fillId="4" borderId="2" xfId="0" applyFill="1" applyBorder="1">
      <alignment vertical="center"/>
    </xf>
    <xf numFmtId="0" fontId="1" fillId="0" borderId="0" xfId="0" applyFont="1" applyAlignment="1">
      <alignment horizontal="left" vertical="center" wrapText="1"/>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1" fillId="2" borderId="2" xfId="0" applyFont="1" applyFill="1" applyBorder="1" applyAlignment="1">
      <alignment horizontal="center" vertical="center" wrapText="1"/>
    </xf>
    <xf numFmtId="0" fontId="0" fillId="3" borderId="2" xfId="0" applyFill="1" applyBorder="1" applyAlignment="1">
      <alignment vertical="center" wrapText="1"/>
    </xf>
    <xf numFmtId="0" fontId="0" fillId="0" borderId="2" xfId="0" applyBorder="1" applyAlignment="1">
      <alignment horizontal="center" vertical="center"/>
    </xf>
    <xf numFmtId="0" fontId="0" fillId="0" borderId="2" xfId="0" applyBorder="1" applyAlignment="1">
      <alignment vertical="center" wrapText="1"/>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5" borderId="0" xfId="0" applyFill="1">
      <alignment vertical="center"/>
    </xf>
    <xf numFmtId="0" fontId="0" fillId="4" borderId="0" xfId="0" applyFill="1">
      <alignment vertical="center"/>
    </xf>
    <xf numFmtId="0" fontId="1" fillId="0" borderId="0" xfId="0" applyFont="1">
      <alignment vertical="center"/>
    </xf>
    <xf numFmtId="0" fontId="2" fillId="0" borderId="0" xfId="0" applyFont="1">
      <alignment vertical="center"/>
    </xf>
    <xf numFmtId="0" fontId="0" fillId="0" borderId="0" xfId="0" applyAlignment="1">
      <alignment vertical="center" wrapText="1"/>
    </xf>
    <xf numFmtId="178" fontId="0" fillId="0" borderId="0" xfId="0" applyNumberFormat="1">
      <alignment vertical="center"/>
    </xf>
    <xf numFmtId="0" fontId="3" fillId="0" borderId="12" xfId="0" applyFont="1" applyBorder="1" applyAlignment="1">
      <alignment vertical="center" wrapText="1"/>
    </xf>
    <xf numFmtId="178" fontId="2" fillId="0" borderId="0" xfId="0" applyNumberFormat="1" applyFont="1">
      <alignment vertical="center"/>
    </xf>
    <xf numFmtId="0" fontId="4" fillId="0" borderId="12" xfId="0" applyFont="1" applyBorder="1" applyAlignment="1">
      <alignment vertical="center" wrapText="1"/>
    </xf>
    <xf numFmtId="0" fontId="2" fillId="0" borderId="0" xfId="0" applyFont="1" applyAlignment="1">
      <alignment vertical="center" wrapText="1"/>
    </xf>
    <xf numFmtId="58" fontId="0" fillId="0" borderId="0" xfId="0" applyNumberFormat="1">
      <alignment vertical="center"/>
    </xf>
    <xf numFmtId="0" fontId="1" fillId="0" borderId="0" xfId="0" applyFont="1" applyAlignment="1">
      <alignment vertical="center" wrapText="1"/>
    </xf>
    <xf numFmtId="0" fontId="0" fillId="6" borderId="0" xfId="0" applyFill="1" applyAlignment="1">
      <alignment vertical="center" wrapText="1"/>
    </xf>
    <xf numFmtId="0" fontId="0" fillId="7" borderId="0" xfId="0" applyFill="1" applyAlignment="1">
      <alignment vertical="center" wrapText="1"/>
    </xf>
    <xf numFmtId="0" fontId="0" fillId="4" borderId="0" xfId="0" applyFill="1" applyAlignment="1">
      <alignment vertical="center" wrapText="1"/>
    </xf>
    <xf numFmtId="0" fontId="1" fillId="8" borderId="2" xfId="0" applyFont="1" applyFill="1" applyBorder="1" applyAlignment="1">
      <alignment horizontal="left" vertical="top" wrapText="1"/>
    </xf>
    <xf numFmtId="0" fontId="0" fillId="0" borderId="2" xfId="0" applyBorder="1" applyAlignment="1">
      <alignment horizontal="center" vertical="center" wrapText="1"/>
    </xf>
    <xf numFmtId="0" fontId="0" fillId="0" borderId="13" xfId="0" applyBorder="1" applyAlignment="1">
      <alignment horizontal="center" vertical="center"/>
    </xf>
    <xf numFmtId="0" fontId="5" fillId="7" borderId="0" xfId="0" applyFont="1" applyFill="1" applyAlignment="1">
      <alignment horizontal="center" vertical="center"/>
    </xf>
    <xf numFmtId="0" fontId="6" fillId="0" borderId="0" xfId="0" applyFont="1">
      <alignment vertical="center"/>
    </xf>
    <xf numFmtId="0" fontId="7" fillId="0" borderId="0" xfId="0" applyFont="1" applyAlignment="1">
      <alignment horizontal="left" vertical="center" wrapText="1"/>
    </xf>
    <xf numFmtId="0" fontId="1" fillId="9" borderId="2" xfId="0" applyFont="1" applyFill="1" applyBorder="1" applyAlignment="1">
      <alignment horizontal="left" vertical="center" wrapText="1"/>
    </xf>
    <xf numFmtId="0" fontId="0" fillId="9" borderId="2" xfId="0" applyFill="1" applyBorder="1" applyAlignment="1">
      <alignment horizontal="left" vertical="center" wrapText="1"/>
    </xf>
    <xf numFmtId="0" fontId="1" fillId="9" borderId="2" xfId="0" applyFont="1" applyFill="1" applyBorder="1" applyAlignment="1">
      <alignment horizontal="center" vertical="center" wrapText="1"/>
    </xf>
    <xf numFmtId="0" fontId="1" fillId="7" borderId="0" xfId="0" applyFont="1" applyFill="1" applyAlignment="1">
      <alignment horizontal="left" vertical="center" wrapText="1"/>
    </xf>
    <xf numFmtId="0" fontId="8" fillId="9" borderId="2" xfId="6" applyFill="1" applyBorder="1" applyAlignment="1">
      <alignment horizontal="left" vertical="center" wrapText="1"/>
    </xf>
    <xf numFmtId="0" fontId="8" fillId="7" borderId="0" xfId="6" applyFill="1" applyBorder="1" applyAlignment="1">
      <alignment horizontal="left" vertical="center" wrapText="1"/>
    </xf>
    <xf numFmtId="0" fontId="8" fillId="7" borderId="0" xfId="6" applyFill="1" applyAlignment="1">
      <alignment horizontal="left" vertical="center" wrapText="1"/>
    </xf>
    <xf numFmtId="0" fontId="0" fillId="9" borderId="14" xfId="0" applyFill="1" applyBorder="1" applyAlignment="1">
      <alignment horizontal="center" vertical="center"/>
    </xf>
    <xf numFmtId="0" fontId="0" fillId="9" borderId="15" xfId="0" applyFill="1" applyBorder="1" applyAlignment="1">
      <alignment horizontal="center" vertical="center"/>
    </xf>
    <xf numFmtId="0" fontId="0" fillId="9" borderId="16" xfId="0" applyFill="1" applyBorder="1" applyAlignment="1">
      <alignment horizontal="center" vertical="center"/>
    </xf>
    <xf numFmtId="0" fontId="0" fillId="9" borderId="17" xfId="0" applyFill="1" applyBorder="1" applyAlignment="1">
      <alignment horizontal="center" vertical="center"/>
    </xf>
    <xf numFmtId="0" fontId="0" fillId="9" borderId="18" xfId="0" applyFill="1" applyBorder="1" applyAlignment="1">
      <alignment horizontal="center" vertical="center"/>
    </xf>
    <xf numFmtId="0" fontId="0" fillId="9" borderId="19" xfId="0" applyFill="1" applyBorder="1" applyAlignment="1">
      <alignment horizontal="center" vertical="center"/>
    </xf>
    <xf numFmtId="0" fontId="0" fillId="0" borderId="20" xfId="0" applyBorder="1" applyAlignment="1">
      <alignment vertical="center" wrapText="1"/>
    </xf>
    <xf numFmtId="0" fontId="9" fillId="7" borderId="0" xfId="0" applyFont="1" applyFill="1" applyAlignment="1">
      <alignment horizontal="center" vertical="center" wrapText="1"/>
    </xf>
    <xf numFmtId="0" fontId="10" fillId="8" borderId="0" xfId="0" applyFont="1" applyFill="1" applyAlignment="1">
      <alignment horizontal="left" vertical="center" wrapText="1"/>
    </xf>
    <xf numFmtId="0" fontId="3" fillId="0" borderId="21" xfId="0" applyFont="1" applyBorder="1" applyAlignment="1">
      <alignment vertical="center" wrapText="1"/>
    </xf>
    <xf numFmtId="0" fontId="6" fillId="0" borderId="21" xfId="0" applyFont="1" applyBorder="1" applyAlignment="1">
      <alignment vertical="center" wrapText="1"/>
    </xf>
    <xf numFmtId="0" fontId="7" fillId="0" borderId="2" xfId="0" applyFont="1" applyBorder="1" applyAlignment="1">
      <alignment horizontal="left" vertical="center" wrapText="1"/>
    </xf>
    <xf numFmtId="0" fontId="0" fillId="0" borderId="0" xfId="0" applyBorder="1" applyAlignment="1">
      <alignment vertical="center" wrapText="1"/>
    </xf>
    <xf numFmtId="0" fontId="7" fillId="0" borderId="0" xfId="0" applyFont="1" applyBorder="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0" fillId="7" borderId="0" xfId="0" applyFill="1" applyAlignment="1">
      <alignment horizontal="left" vertical="center" wrapText="1"/>
    </xf>
    <xf numFmtId="0" fontId="0" fillId="0" borderId="22" xfId="0" applyBorder="1" applyAlignment="1">
      <alignment vertical="center" wrapText="1"/>
    </xf>
    <xf numFmtId="0" fontId="9" fillId="7" borderId="0" xfId="0" applyFont="1" applyFill="1" applyAlignment="1">
      <alignment horizontal="center" vertical="center"/>
    </xf>
    <xf numFmtId="0" fontId="10" fillId="8" borderId="0" xfId="0" applyFont="1" applyFill="1" applyAlignment="1">
      <alignment horizontal="left" vertical="center"/>
    </xf>
    <xf numFmtId="0" fontId="11" fillId="0" borderId="12" xfId="0" applyFont="1" applyBorder="1" applyAlignment="1">
      <alignment vertical="center" wrapText="1"/>
    </xf>
    <xf numFmtId="0" fontId="3" fillId="7" borderId="23" xfId="0" applyFont="1" applyFill="1" applyBorder="1" applyAlignment="1">
      <alignment vertical="center" wrapText="1"/>
    </xf>
    <xf numFmtId="0" fontId="3" fillId="0" borderId="24" xfId="0" applyFont="1" applyBorder="1" applyAlignment="1">
      <alignment vertical="center" wrapText="1"/>
    </xf>
    <xf numFmtId="0" fontId="11" fillId="0" borderId="21" xfId="0" applyFont="1" applyBorder="1" applyAlignment="1">
      <alignment vertical="center" wrapText="1"/>
    </xf>
    <xf numFmtId="0" fontId="6" fillId="0" borderId="23" xfId="0" applyFont="1" applyBorder="1">
      <alignment vertical="center"/>
    </xf>
    <xf numFmtId="0" fontId="6" fillId="0" borderId="24" xfId="0" applyFont="1" applyBorder="1" applyAlignment="1">
      <alignment vertical="center" wrapText="1"/>
    </xf>
    <xf numFmtId="0" fontId="6" fillId="0" borderId="21" xfId="0" applyFont="1" applyBorder="1">
      <alignment vertical="center"/>
    </xf>
    <xf numFmtId="0" fontId="3" fillId="10" borderId="12" xfId="0" applyFont="1" applyFill="1" applyBorder="1" applyAlignment="1">
      <alignment vertical="center" wrapText="1"/>
    </xf>
    <xf numFmtId="0" fontId="3" fillId="4" borderId="12" xfId="0" applyFont="1" applyFill="1" applyBorder="1" applyAlignment="1">
      <alignment vertical="center" wrapText="1"/>
    </xf>
    <xf numFmtId="0" fontId="3" fillId="7" borderId="12" xfId="0" applyFont="1" applyFill="1" applyBorder="1" applyAlignment="1">
      <alignment vertical="center" wrapText="1"/>
    </xf>
    <xf numFmtId="0" fontId="0" fillId="7" borderId="2" xfId="0" applyFill="1" applyBorder="1" applyAlignment="1">
      <alignment vertical="center" wrapText="1"/>
    </xf>
    <xf numFmtId="0" fontId="0" fillId="10" borderId="2" xfId="0" applyFill="1" applyBorder="1" applyAlignment="1">
      <alignment vertical="center" wrapText="1"/>
    </xf>
    <xf numFmtId="0" fontId="0" fillId="0" borderId="0" xfId="0" applyBorder="1">
      <alignment vertical="center"/>
    </xf>
    <xf numFmtId="0" fontId="12" fillId="7" borderId="0" xfId="0" applyFont="1" applyFill="1" applyAlignment="1">
      <alignment horizontal="center" vertical="center"/>
    </xf>
    <xf numFmtId="178" fontId="3" fillId="0" borderId="12" xfId="0" applyNumberFormat="1" applyFont="1" applyBorder="1" applyAlignment="1">
      <alignment vertical="center" wrapText="1"/>
    </xf>
    <xf numFmtId="0" fontId="13" fillId="0" borderId="2" xfId="0" applyFont="1" applyBorder="1" applyAlignment="1">
      <alignment horizontal="left" vertical="center" wrapText="1"/>
    </xf>
    <xf numFmtId="0" fontId="13" fillId="0" borderId="2" xfId="0" applyFont="1" applyBorder="1" applyAlignment="1">
      <alignment horizontal="left" vertical="center" wrapText="1"/>
    </xf>
    <xf numFmtId="0" fontId="13" fillId="0" borderId="0" xfId="0" applyFont="1" applyAlignment="1">
      <alignment horizontal="left" vertical="center" wrapText="1"/>
    </xf>
    <xf numFmtId="178" fontId="4" fillId="0" borderId="12" xfId="0" applyNumberFormat="1" applyFont="1" applyBorder="1" applyAlignment="1">
      <alignment vertical="center" wrapText="1"/>
    </xf>
    <xf numFmtId="0" fontId="0" fillId="0" borderId="0" xfId="0" applyBorder="1">
      <alignment vertical="center"/>
    </xf>
    <xf numFmtId="0" fontId="0" fillId="0" borderId="25" xfId="0" applyBorder="1">
      <alignment vertical="center"/>
    </xf>
    <xf numFmtId="0" fontId="0" fillId="0" borderId="26" xfId="0" applyBorder="1" applyAlignment="1">
      <alignment vertical="center" wrapText="1"/>
    </xf>
    <xf numFmtId="0" fontId="7" fillId="0" borderId="26" xfId="0" applyFont="1" applyBorder="1" applyAlignment="1">
      <alignment horizontal="left" vertical="center" wrapText="1"/>
    </xf>
    <xf numFmtId="0" fontId="0" fillId="0" borderId="13" xfId="0" applyBorder="1" applyAlignment="1">
      <alignment vertical="center" wrapText="1"/>
    </xf>
    <xf numFmtId="0" fontId="7" fillId="0" borderId="13" xfId="0" applyFont="1" applyBorder="1" applyAlignment="1">
      <alignment horizontal="left" vertical="center" wrapText="1"/>
    </xf>
    <xf numFmtId="0" fontId="0" fillId="0" borderId="26" xfId="0" applyBorder="1">
      <alignment vertical="center"/>
    </xf>
    <xf numFmtId="0" fontId="0" fillId="0" borderId="13" xfId="0" applyBorder="1">
      <alignment vertical="center"/>
    </xf>
    <xf numFmtId="0" fontId="0" fillId="0" borderId="0" xfId="0" applyAlignment="1">
      <alignment horizontal="center" vertical="center"/>
    </xf>
    <xf numFmtId="0" fontId="1" fillId="3" borderId="12" xfId="0" applyFont="1" applyFill="1" applyBorder="1" applyAlignment="1">
      <alignment horizontal="center" vertical="center" wrapText="1"/>
    </xf>
    <xf numFmtId="0" fontId="1" fillId="3" borderId="25" xfId="0" applyFont="1" applyFill="1" applyBorder="1" applyAlignment="1">
      <alignment horizontal="center" vertical="center" wrapText="1"/>
    </xf>
    <xf numFmtId="0" fontId="0" fillId="0" borderId="12" xfId="0" applyBorder="1" applyAlignment="1">
      <alignment vertical="center" wrapText="1"/>
    </xf>
    <xf numFmtId="0" fontId="0" fillId="0" borderId="25" xfId="0" applyBorder="1" applyAlignment="1">
      <alignment horizontal="center" vertical="center" wrapText="1"/>
    </xf>
    <xf numFmtId="0" fontId="0" fillId="0" borderId="12" xfId="0" applyBorder="1">
      <alignment vertical="center"/>
    </xf>
    <xf numFmtId="0" fontId="14" fillId="0" borderId="12" xfId="0" applyFont="1" applyBorder="1" applyAlignment="1">
      <alignment vertical="center" wrapText="1"/>
    </xf>
    <xf numFmtId="0" fontId="1" fillId="3" borderId="12" xfId="0" applyFont="1" applyFill="1" applyBorder="1" applyAlignment="1">
      <alignment vertical="center" wrapText="1"/>
    </xf>
    <xf numFmtId="0" fontId="1" fillId="0" borderId="12" xfId="0" applyFont="1" applyBorder="1" applyAlignment="1">
      <alignment vertical="center" wrapText="1"/>
    </xf>
    <xf numFmtId="0" fontId="0" fillId="0" borderId="12" xfId="0" applyBorder="1" applyAlignment="1">
      <alignment horizontal="center" vertical="center" wrapText="1"/>
    </xf>
    <xf numFmtId="0" fontId="1" fillId="3" borderId="2"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0" fillId="0" borderId="29" xfId="0" applyBorder="1" applyAlignment="1">
      <alignment vertical="center" wrapText="1"/>
    </xf>
    <xf numFmtId="0" fontId="0" fillId="0" borderId="30" xfId="0" applyBorder="1">
      <alignment vertical="center"/>
    </xf>
    <xf numFmtId="0" fontId="0" fillId="0" borderId="31" xfId="0" applyBorder="1">
      <alignment vertical="center"/>
    </xf>
    <xf numFmtId="0" fontId="1" fillId="3" borderId="31" xfId="0" applyFont="1" applyFill="1" applyBorder="1" applyAlignment="1">
      <alignment horizontal="center" vertical="center" wrapText="1"/>
    </xf>
    <xf numFmtId="0" fontId="14" fillId="0" borderId="29" xfId="0" applyFont="1" applyBorder="1" applyAlignment="1">
      <alignment vertical="center" wrapText="1"/>
    </xf>
    <xf numFmtId="0" fontId="0" fillId="0" borderId="29" xfId="0" applyBorder="1">
      <alignment vertical="center"/>
    </xf>
    <xf numFmtId="0" fontId="1" fillId="3" borderId="30" xfId="0" applyFont="1" applyFill="1" applyBorder="1" applyAlignment="1">
      <alignment vertical="center" wrapText="1"/>
    </xf>
    <xf numFmtId="0" fontId="1" fillId="3" borderId="31" xfId="0" applyFont="1" applyFill="1" applyBorder="1" applyAlignment="1">
      <alignment vertical="center" wrapText="1"/>
    </xf>
    <xf numFmtId="0" fontId="1" fillId="0" borderId="29" xfId="0" applyFont="1" applyBorder="1" applyAlignment="1">
      <alignment vertical="center" wrapText="1"/>
    </xf>
    <xf numFmtId="0" fontId="1" fillId="3" borderId="32" xfId="0" applyFont="1" applyFill="1" applyBorder="1" applyAlignment="1">
      <alignment horizontal="center" vertical="center" wrapText="1"/>
    </xf>
    <xf numFmtId="0" fontId="1" fillId="3" borderId="33" xfId="0" applyFont="1" applyFill="1" applyBorder="1" applyAlignment="1">
      <alignment horizontal="center" vertical="center" wrapText="1"/>
    </xf>
    <xf numFmtId="0" fontId="1" fillId="3" borderId="34" xfId="0" applyFont="1" applyFill="1" applyBorder="1" applyAlignment="1">
      <alignment horizontal="center" vertical="center" wrapText="1"/>
    </xf>
    <xf numFmtId="0" fontId="1" fillId="3" borderId="33" xfId="0" applyFont="1" applyFill="1" applyBorder="1" applyAlignment="1">
      <alignment vertical="center" wrapText="1"/>
    </xf>
    <xf numFmtId="0" fontId="1" fillId="3" borderId="34" xfId="0" applyFont="1" applyFill="1" applyBorder="1" applyAlignment="1">
      <alignment vertical="center" wrapText="1"/>
    </xf>
    <xf numFmtId="0" fontId="0" fillId="0" borderId="33" xfId="0" applyBorder="1" applyAlignment="1">
      <alignment horizontal="center" vertical="center" wrapText="1"/>
    </xf>
    <xf numFmtId="0" fontId="0" fillId="0" borderId="31" xfId="0" applyBorder="1" applyAlignment="1">
      <alignment horizontal="center" vertical="center" wrapText="1"/>
    </xf>
    <xf numFmtId="0" fontId="0" fillId="0" borderId="34" xfId="0" applyBorder="1" applyAlignment="1">
      <alignment horizontal="center" vertical="center" wrapText="1"/>
    </xf>
    <xf numFmtId="0" fontId="0" fillId="3" borderId="35" xfId="0" applyFill="1" applyBorder="1" applyAlignment="1">
      <alignment horizontal="center" vertical="center" wrapText="1"/>
    </xf>
    <xf numFmtId="0" fontId="0" fillId="3" borderId="36" xfId="0" applyFill="1" applyBorder="1" applyAlignment="1">
      <alignment horizontal="center" vertical="center" wrapText="1"/>
    </xf>
    <xf numFmtId="0" fontId="0" fillId="0" borderId="37" xfId="0" applyBorder="1">
      <alignment vertical="center"/>
    </xf>
    <xf numFmtId="0" fontId="0" fillId="0" borderId="0" xfId="0" applyAlignment="1">
      <alignment horizontal="center" vertical="center" wrapText="1"/>
    </xf>
    <xf numFmtId="178" fontId="0" fillId="0" borderId="2" xfId="0" applyNumberFormat="1" applyBorder="1" applyAlignment="1">
      <alignment vertical="center" wrapText="1"/>
    </xf>
    <xf numFmtId="0" fontId="1" fillId="2" borderId="12" xfId="0" applyFont="1" applyFill="1" applyBorder="1" applyAlignment="1">
      <alignment horizontal="center" vertical="center"/>
    </xf>
    <xf numFmtId="0" fontId="1" fillId="3" borderId="26" xfId="0" applyFont="1" applyFill="1" applyBorder="1" applyAlignment="1">
      <alignment vertical="center" wrapText="1"/>
    </xf>
    <xf numFmtId="0" fontId="1" fillId="3" borderId="38" xfId="0" applyFont="1" applyFill="1" applyBorder="1" applyAlignment="1">
      <alignment vertical="center" wrapText="1"/>
    </xf>
    <xf numFmtId="49" fontId="0" fillId="0" borderId="1" xfId="0" applyNumberFormat="1" applyBorder="1" applyAlignment="1">
      <alignment vertical="center" wrapText="1"/>
    </xf>
    <xf numFmtId="178" fontId="0" fillId="0" borderId="1" xfId="0" applyNumberFormat="1" applyBorder="1" applyAlignment="1">
      <alignment vertical="center" wrapText="1"/>
    </xf>
    <xf numFmtId="0" fontId="0" fillId="0" borderId="1" xfId="0" applyBorder="1" applyAlignment="1">
      <alignment vertical="center" wrapText="1"/>
    </xf>
    <xf numFmtId="58" fontId="0" fillId="0" borderId="0" xfId="0" applyNumberFormat="1" applyAlignment="1">
      <alignment vertical="center" wrapText="1"/>
    </xf>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dxfs count="1">
    <dxf>
      <fill>
        <patternFill patternType="solid">
          <fgColor rgb="FFFFFF00"/>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9C0006"/>
      <rgbColor rgb="00006100"/>
      <rgbColor rgb="00000080"/>
      <rgbColor rgb="009C65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6EFCE"/>
      <rgbColor rgb="00FFEB9C"/>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D3D3D"/>
      <rgbColor rgb="00003366"/>
      <rgbColor rgb="00339966"/>
      <rgbColor rgb="00003300"/>
      <rgbColor rgb="00333300"/>
      <rgbColor rgb="00993300"/>
      <rgbColor rgb="00993366"/>
      <rgbColor rgb="00333399"/>
      <rgbColor rgb="00333333"/>
    </indexedColors>
    <mruColors>
      <color rgb="00FFBDBC"/>
      <color rgb="00B2EC0A"/>
      <color rgb="00FFBBB7"/>
      <color rgb="00F8EF5F"/>
      <color rgb="00FF5448"/>
      <color rgb="00A1DC04"/>
      <color rgb="00DF3621"/>
      <color rgb="00EBF3FA"/>
      <color rgb="00FFFF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tyles" Target="styles.xml"/><Relationship Id="rId24" Type="http://schemas.openxmlformats.org/officeDocument/2006/relationships/sharedStrings" Target="sharedStrings.xml"/><Relationship Id="rId23" Type="http://schemas.openxmlformats.org/officeDocument/2006/relationships/theme" Target="theme/theme1.xml"/><Relationship Id="rId22" Type="http://schemas.openxmlformats.org/officeDocument/2006/relationships/pivotCacheDefinition" Target="pivotCache/pivotCacheDefinition8.xml"/><Relationship Id="rId21" Type="http://schemas.openxmlformats.org/officeDocument/2006/relationships/pivotCacheDefinition" Target="pivotCache/pivotCacheDefinition7.xml"/><Relationship Id="rId20" Type="http://schemas.openxmlformats.org/officeDocument/2006/relationships/pivotCacheDefinition" Target="pivotCache/pivotCacheDefinition6.xml"/><Relationship Id="rId2" Type="http://schemas.openxmlformats.org/officeDocument/2006/relationships/worksheet" Target="worksheets/sheet2.xml"/><Relationship Id="rId19" Type="http://schemas.openxmlformats.org/officeDocument/2006/relationships/pivotCacheDefinition" Target="pivotCache/pivotCacheDefinition5.xml"/><Relationship Id="rId18" Type="http://schemas.openxmlformats.org/officeDocument/2006/relationships/pivotCacheDefinition" Target="pivotCache/pivotCacheDefinition4.xml"/><Relationship Id="rId17" Type="http://schemas.openxmlformats.org/officeDocument/2006/relationships/pivotCacheDefinition" Target="pivotCache/pivotCacheDefinition3.xml"/><Relationship Id="rId16" Type="http://schemas.openxmlformats.org/officeDocument/2006/relationships/pivotCacheDefinition" Target="pivotCache/pivotCacheDefinition2.xml"/><Relationship Id="rId15" Type="http://schemas.openxmlformats.org/officeDocument/2006/relationships/pivotCacheDefinition" Target="pivotCache/pivotCacheDefinition1.xml"/><Relationship Id="rId14" Type="http://schemas.openxmlformats.org/officeDocument/2006/relationships/customXml" Target="../customXml/item4.xml"/><Relationship Id="rId13" Type="http://schemas.openxmlformats.org/officeDocument/2006/relationships/customXml" Target="../customXml/item3.xml"/><Relationship Id="rId12" Type="http://schemas.openxmlformats.org/officeDocument/2006/relationships/customXml" Target="../customXml/item2.xml"/><Relationship Id="rId11" Type="http://schemas.openxmlformats.org/officeDocument/2006/relationships/customXml" Target="../customXml/item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1</xdr:row>
      <xdr:rowOff>0</xdr:rowOff>
    </xdr:from>
    <xdr:to>
      <xdr:col>17</xdr:col>
      <xdr:colOff>164465</xdr:colOff>
      <xdr:row>33</xdr:row>
      <xdr:rowOff>67310</xdr:rowOff>
    </xdr:to>
    <xdr:pic>
      <xdr:nvPicPr>
        <xdr:cNvPr id="2" name="Picture 1"/>
        <xdr:cNvPicPr>
          <a:picLocks noChangeAspect="1"/>
        </xdr:cNvPicPr>
      </xdr:nvPicPr>
      <xdr:blipFill>
        <a:blip r:embed="rId1"/>
        <a:stretch>
          <a:fillRect/>
        </a:stretch>
      </xdr:blipFill>
      <xdr:spPr>
        <a:xfrm>
          <a:off x="7620" y="182880"/>
          <a:ext cx="10509250" cy="5919470"/>
        </a:xfrm>
        <a:prstGeom prst="rect">
          <a:avLst/>
        </a:prstGeom>
        <a:noFill/>
        <a:ln w="9525">
          <a:noFill/>
        </a:ln>
      </xdr:spPr>
    </xdr:pic>
    <xdr:clientData/>
  </xdr:twoCellAnchor>
  <xdr:twoCellAnchor editAs="oneCell">
    <xdr:from>
      <xdr:col>18</xdr:col>
      <xdr:colOff>426720</xdr:colOff>
      <xdr:row>0</xdr:row>
      <xdr:rowOff>121920</xdr:rowOff>
    </xdr:from>
    <xdr:to>
      <xdr:col>38</xdr:col>
      <xdr:colOff>62230</xdr:colOff>
      <xdr:row>37</xdr:row>
      <xdr:rowOff>5715</xdr:rowOff>
    </xdr:to>
    <xdr:pic>
      <xdr:nvPicPr>
        <xdr:cNvPr id="3" name="Picture 2"/>
        <xdr:cNvPicPr>
          <a:picLocks noChangeAspect="1"/>
        </xdr:cNvPicPr>
      </xdr:nvPicPr>
      <xdr:blipFill>
        <a:blip r:embed="rId2"/>
        <a:stretch>
          <a:fillRect/>
        </a:stretch>
      </xdr:blipFill>
      <xdr:spPr>
        <a:xfrm>
          <a:off x="11388090" y="121920"/>
          <a:ext cx="11814810" cy="6650355"/>
        </a:xfrm>
        <a:prstGeom prst="rect">
          <a:avLst/>
        </a:prstGeom>
        <a:noFill/>
        <a:ln w="9525">
          <a:noFill/>
        </a:ln>
      </xdr:spPr>
    </xdr:pic>
    <xdr:clientData/>
  </xdr:twoCellAnchor>
  <xdr:twoCellAnchor editAs="oneCell">
    <xdr:from>
      <xdr:col>39</xdr:col>
      <xdr:colOff>457200</xdr:colOff>
      <xdr:row>2</xdr:row>
      <xdr:rowOff>60960</xdr:rowOff>
    </xdr:from>
    <xdr:to>
      <xdr:col>57</xdr:col>
      <xdr:colOff>0</xdr:colOff>
      <xdr:row>34</xdr:row>
      <xdr:rowOff>120650</xdr:rowOff>
    </xdr:to>
    <xdr:pic>
      <xdr:nvPicPr>
        <xdr:cNvPr id="4" name="Picture 3"/>
        <xdr:cNvPicPr>
          <a:picLocks noChangeAspect="1"/>
        </xdr:cNvPicPr>
      </xdr:nvPicPr>
      <xdr:blipFill>
        <a:blip r:embed="rId3"/>
        <a:stretch>
          <a:fillRect/>
        </a:stretch>
      </xdr:blipFill>
      <xdr:spPr>
        <a:xfrm>
          <a:off x="24206835" y="426720"/>
          <a:ext cx="10504170" cy="5911850"/>
        </a:xfrm>
        <a:prstGeom prst="rect">
          <a:avLst/>
        </a:prstGeom>
        <a:noFill/>
        <a:ln w="9525">
          <a:noFill/>
        </a:ln>
      </xdr:spPr>
    </xdr:pic>
    <xdr:clientData/>
  </xdr:twoCellAnchor>
  <xdr:twoCellAnchor editAs="oneCell">
    <xdr:from>
      <xdr:col>0</xdr:col>
      <xdr:colOff>7620</xdr:colOff>
      <xdr:row>46</xdr:row>
      <xdr:rowOff>152400</xdr:rowOff>
    </xdr:from>
    <xdr:to>
      <xdr:col>16</xdr:col>
      <xdr:colOff>265430</xdr:colOff>
      <xdr:row>77</xdr:row>
      <xdr:rowOff>116205</xdr:rowOff>
    </xdr:to>
    <xdr:pic>
      <xdr:nvPicPr>
        <xdr:cNvPr id="5" name="Picture 4"/>
        <xdr:cNvPicPr>
          <a:picLocks noChangeAspect="1"/>
        </xdr:cNvPicPr>
      </xdr:nvPicPr>
      <xdr:blipFill>
        <a:blip r:embed="rId4"/>
        <a:stretch>
          <a:fillRect/>
        </a:stretch>
      </xdr:blipFill>
      <xdr:spPr>
        <a:xfrm>
          <a:off x="7620" y="8564880"/>
          <a:ext cx="10001250" cy="5633085"/>
        </a:xfrm>
        <a:prstGeom prst="rect">
          <a:avLst/>
        </a:prstGeom>
        <a:noFill/>
        <a:ln w="9525">
          <a:noFill/>
        </a:ln>
      </xdr:spPr>
    </xdr:pic>
    <xdr:clientData/>
  </xdr:twoCellAnchor>
  <xdr:twoCellAnchor editAs="oneCell">
    <xdr:from>
      <xdr:col>18</xdr:col>
      <xdr:colOff>304800</xdr:colOff>
      <xdr:row>46</xdr:row>
      <xdr:rowOff>30480</xdr:rowOff>
    </xdr:from>
    <xdr:to>
      <xdr:col>36</xdr:col>
      <xdr:colOff>0</xdr:colOff>
      <xdr:row>78</xdr:row>
      <xdr:rowOff>171450</xdr:rowOff>
    </xdr:to>
    <xdr:pic>
      <xdr:nvPicPr>
        <xdr:cNvPr id="6" name="Picture 5"/>
        <xdr:cNvPicPr>
          <a:picLocks noChangeAspect="1"/>
        </xdr:cNvPicPr>
      </xdr:nvPicPr>
      <xdr:blipFill>
        <a:blip r:embed="rId5"/>
        <a:stretch>
          <a:fillRect/>
        </a:stretch>
      </xdr:blipFill>
      <xdr:spPr>
        <a:xfrm>
          <a:off x="11266170" y="8442960"/>
          <a:ext cx="10656570" cy="5993130"/>
        </a:xfrm>
        <a:prstGeom prst="rect">
          <a:avLst/>
        </a:prstGeom>
        <a:noFill/>
        <a:ln w="9525">
          <a:noFill/>
        </a:ln>
      </xdr:spPr>
    </xdr:pic>
    <xdr:clientData/>
  </xdr:twoCellAnchor>
  <xdr:twoCellAnchor editAs="oneCell">
    <xdr:from>
      <xdr:col>0</xdr:col>
      <xdr:colOff>7620</xdr:colOff>
      <xdr:row>91</xdr:row>
      <xdr:rowOff>0</xdr:rowOff>
    </xdr:from>
    <xdr:to>
      <xdr:col>17</xdr:col>
      <xdr:colOff>363855</xdr:colOff>
      <xdr:row>124</xdr:row>
      <xdr:rowOff>6350</xdr:rowOff>
    </xdr:to>
    <xdr:pic>
      <xdr:nvPicPr>
        <xdr:cNvPr id="9" name="Picture 8"/>
        <xdr:cNvPicPr>
          <a:picLocks noChangeAspect="1"/>
        </xdr:cNvPicPr>
      </xdr:nvPicPr>
      <xdr:blipFill>
        <a:blip r:embed="rId6"/>
        <a:stretch>
          <a:fillRect/>
        </a:stretch>
      </xdr:blipFill>
      <xdr:spPr>
        <a:xfrm>
          <a:off x="7620" y="16642080"/>
          <a:ext cx="10708640" cy="6041390"/>
        </a:xfrm>
        <a:prstGeom prst="rect">
          <a:avLst/>
        </a:prstGeom>
        <a:noFill/>
        <a:ln w="9525">
          <a:noFill/>
        </a:ln>
      </xdr:spPr>
    </xdr:pic>
    <xdr:clientData/>
  </xdr:twoCellAnchor>
  <xdr:twoCellAnchor editAs="oneCell">
    <xdr:from>
      <xdr:col>19</xdr:col>
      <xdr:colOff>76200</xdr:colOff>
      <xdr:row>92</xdr:row>
      <xdr:rowOff>11430</xdr:rowOff>
    </xdr:from>
    <xdr:to>
      <xdr:col>36</xdr:col>
      <xdr:colOff>87630</xdr:colOff>
      <xdr:row>124</xdr:row>
      <xdr:rowOff>0</xdr:rowOff>
    </xdr:to>
    <xdr:pic>
      <xdr:nvPicPr>
        <xdr:cNvPr id="10" name="Picture 9"/>
        <xdr:cNvPicPr>
          <a:picLocks noChangeAspect="1"/>
        </xdr:cNvPicPr>
      </xdr:nvPicPr>
      <xdr:blipFill>
        <a:blip r:embed="rId7"/>
        <a:stretch>
          <a:fillRect/>
        </a:stretch>
      </xdr:blipFill>
      <xdr:spPr>
        <a:xfrm>
          <a:off x="11646535" y="16836390"/>
          <a:ext cx="10363835" cy="5840730"/>
        </a:xfrm>
        <a:prstGeom prst="rect">
          <a:avLst/>
        </a:prstGeom>
        <a:noFill/>
        <a:ln w="9525">
          <a:noFill/>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455.7293287037" refreshedBy="User" recordCount="209">
  <cacheSource type="worksheet">
    <worksheetSource ref="A12:U29" sheet="TPM_Sheet"/>
  </cacheSource>
  <cacheFields count="24">
    <cacheField name="Case ID" numFmtId="0">
      <sharedItems count="209">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 v="TC_42"/>
        <s v="TC_43"/>
        <s v="TC_44"/>
        <s v="TC_45"/>
        <s v="TC_46"/>
        <s v="TC_47"/>
        <s v="TC_48"/>
        <s v="TC_49"/>
        <s v="TC_50"/>
        <s v="TC_51"/>
        <s v="TC_52"/>
        <s v="TC_53"/>
        <s v="TC_54"/>
        <s v="TC_55"/>
        <s v="TC_56"/>
        <s v="TC_57"/>
        <s v="TC_58"/>
        <s v="TC_59"/>
        <s v="TC_60"/>
        <s v="TC_61"/>
        <s v="TC_62"/>
        <s v="TC_63"/>
        <s v="TC_64"/>
        <s v="TC_65"/>
        <s v="TC_66"/>
        <s v="TC_67"/>
        <s v="TC_68"/>
        <s v="TC_69"/>
        <s v="TC_70"/>
        <s v="TC_71"/>
        <s v="TC_72"/>
        <s v="TC_73"/>
        <s v="TC_74"/>
        <s v="TC_75"/>
        <s v="TC_76"/>
        <s v="TC_77"/>
        <s v="TC_78"/>
        <s v="TC_79"/>
        <s v="TC_80"/>
        <s v="TC_81"/>
        <s v="TC_82"/>
        <s v="TC_83"/>
        <s v="TC_84"/>
        <s v="TC_85"/>
        <s v="TC_86"/>
        <s v="TC_87"/>
        <s v="TC_88"/>
        <s v="TC_89"/>
        <s v="TC_90"/>
        <s v="TC_91"/>
        <s v="TC_92"/>
        <s v="TC_93"/>
        <s v="TC_94"/>
        <s v="TC_95"/>
        <s v="TC_96"/>
        <s v="TC_97"/>
        <s v="TC_98"/>
        <s v="TC_99"/>
        <s v="TC_100"/>
        <s v="TC_101"/>
        <s v="TC_102"/>
        <s v="TC_103"/>
        <s v="TC_104"/>
        <s v="TC_105"/>
        <s v="TC_106"/>
        <s v="TC_107"/>
        <s v="TC_108"/>
        <s v="TC_109"/>
        <s v="TC_110"/>
        <s v="TC_111"/>
        <s v="TC_112"/>
        <s v="TC_113"/>
        <s v="TC_114"/>
        <s v="TC_115"/>
        <s v="TC_116"/>
        <s v="TC_117"/>
        <s v="TC_118"/>
        <s v="TC_119"/>
        <s v="TC_120"/>
        <s v="TC_121"/>
        <s v="TC_122"/>
        <s v="TC_123"/>
        <s v="TC_124"/>
        <s v="TC_125"/>
        <s v="TC_126"/>
        <s v="TC_127"/>
        <s v="TC_128"/>
        <s v="TC_129"/>
        <s v="TC_130"/>
        <s v="TC_131"/>
        <s v="TC_132"/>
        <s v="TC_133"/>
        <s v="TC_134"/>
        <s v="TC_135"/>
        <s v="TC_136"/>
        <s v="TC_137"/>
        <s v="TC_138"/>
        <s v="TC_139"/>
        <s v="TC_140"/>
        <s v="TC_141"/>
        <s v="TC_142"/>
        <s v="TC_143"/>
        <s v="TC_144"/>
        <s v="TC_145"/>
        <s v="TC_146"/>
        <s v="TC_147"/>
        <s v="TC_148"/>
        <s v="TC_149"/>
        <s v="TC_150"/>
        <s v="TC_151"/>
        <s v="TC_152"/>
        <s v="TC_153"/>
        <s v="TC_154"/>
        <s v="TC_155"/>
        <s v="TC_156"/>
        <s v="TC_157"/>
        <s v="TC_158"/>
        <s v="TC_159"/>
        <s v="TC_160"/>
        <s v="TC_161"/>
        <s v="TC_162"/>
        <s v="TC_163"/>
        <s v="TC_164"/>
        <s v="TC_165"/>
        <s v="TC_166"/>
        <s v="TC_167"/>
        <s v="TC_168"/>
        <s v="TC_169"/>
        <s v="TC_170"/>
        <s v="TC_171"/>
        <s v="TC_172"/>
        <s v="TC_173"/>
        <s v="TC_174"/>
        <s v="TC_175"/>
        <s v="TC_176"/>
        <s v="TC_177"/>
        <s v="TC_178"/>
        <s v="TC_179"/>
        <s v="TC_180"/>
        <s v="TC_181"/>
        <s v="TC_182"/>
        <s v="TC_183"/>
        <s v="TC_184"/>
        <s v="TC_185"/>
        <s v="TC_186"/>
        <s v="TC_187"/>
        <s v="TC_188"/>
        <s v="TC_189"/>
        <s v="TC_190"/>
        <s v="TC_191"/>
        <s v="TC_192"/>
        <s v="TC_193"/>
        <s v="TC_194"/>
        <s v="TC_195"/>
        <s v="TC_196"/>
        <s v="TC_197"/>
        <s v="TC_198"/>
        <s v="TC_199"/>
        <s v="TC_200"/>
        <s v="TC_201"/>
        <s v="TC_202"/>
        <s v="TC_203"/>
        <s v="TC_204"/>
        <s v="TC_205"/>
        <s v="TC_206"/>
        <s v="TC_207"/>
        <s v="TC_208"/>
        <s v="TC_209"/>
      </sharedItems>
    </cacheField>
    <cacheField name="Module" numFmtId="0">
      <sharedItems count="1">
        <s v="Test Case Module"/>
      </sharedItems>
    </cacheField>
    <cacheField name="Submodule" numFmtId="0">
      <sharedItems count="8">
        <s v="Test Draft"/>
        <s v="Test case Review"/>
        <s v="Reviewed Test Draft"/>
        <s v="Review  Comment Master"/>
        <s v="Testing Type master"/>
        <s v="Testing group master"/>
        <s v="Function Master"/>
        <s v="Review test cases"/>
      </sharedItems>
    </cacheField>
    <cacheField name="Req Id" numFmtId="0">
      <sharedItems containsBlank="1" count="3">
        <m/>
        <s v="BR001 - with description"/>
        <s v="BR002 - with description"/>
      </sharedItems>
    </cacheField>
    <cacheField name="Function" numFmtId="0">
      <sharedItems containsBlank="1" count="2">
        <s v="Edit"/>
        <m/>
      </sharedItems>
    </cacheField>
    <cacheField name="Testing Type" numFmtId="0">
      <sharedItems count="6">
        <s v="Functionality"/>
        <s v="Validation"/>
        <s v="UI/UX"/>
        <s v="Intergration"/>
        <s v="Usability"/>
        <s v="UI"/>
      </sharedItems>
    </cacheField>
    <cacheField name="Field" numFmtId="0">
      <sharedItems containsString="0" containsBlank="1" containsNonDate="0" count="1">
        <m/>
      </sharedItems>
    </cacheField>
    <cacheField name="Test Description" numFmtId="0">
      <sharedItems count="88">
        <s v="Verify Test Case Module menu for Tester role"/>
        <s v="Verify Test Case Module menu for other than Tester Role"/>
        <s v="Verify Test Draft Page  Fields"/>
        <s v="Verify Test Draft Page -Download format file ( Button)"/>
        <s v="Verify user is able to download format file with mandatory fields"/>
        <s v="Verify project name field validation(Popup window)"/>
        <s v="Verify project name field(Popup window)"/>
        <s v="Verify Module name field(Popup window)"/>
        <s v="Verify Module name field ( Pop up window)"/>
        <s v="Verify Submodule name field (Pop up window)"/>
        <s v="Verify Submodule name field(Pop up window)"/>
        <s v="Verify download CSV file"/>
        <s v="Verify downloaded CSV file"/>
        <s v="Verify import Test draft  mandatory field "/>
        <s v="Verify import test draft with duplicate data"/>
        <s v="Verify Import Test Draft ( size 0 .1MB- 10MB)  with valid data"/>
        <s v="Verify Import Test Draft (large size &gt;10MB)  with invalid data"/>
        <s v="Verify Import Test Draft functionality  with invalid data"/>
        <s v="Verify grid view is populated with imported data"/>
        <s v="Verify edit action"/>
        <s v="Verify project name field Validation"/>
        <s v="Verify Module name field validation"/>
        <s v="Verify submodule name field validation"/>
        <s v="Verify function field validation"/>
        <s v="Verify function field"/>
        <s v="Verify field name field"/>
        <s v="Verify testing type field"/>
        <s v="Verify testcase review page"/>
        <s v="Verify Testplan Id URL behaviour"/>
        <s v="Verify Edit action behaviour"/>
        <s v="Verify Select All checkbox behavior"/>
        <s v="Verify checkbox behavior"/>
        <s v="Verify comment type dropdown"/>
        <s v="Verify Remark textfield"/>
        <s v="Verify Remark text field"/>
        <s v="Verify Resend button behaviour"/>
        <s v="Verify Reject button behaviour"/>
        <s v="Verify Approve button behaviour"/>
        <s v="Verify Export Button behaviour"/>
        <s v="Verify Reviewed Test draft tab"/>
        <s v="Verify Reviewed Test draft"/>
        <s v="Verify Testplan Id URL"/>
        <s v="Verify project name field"/>
        <s v="Verify module name field"/>
        <s v="Verify submodule name field"/>
        <s v="Verify testing group field"/>
        <s v="Verify testing id field"/>
        <s v="Verify severity"/>
        <s v="Verify Steps"/>
        <s v="Verify test description"/>
        <s v="Verify expected result"/>
        <s v="Verify Remark Field"/>
        <s v="Verify Remark  Field"/>
        <s v="Verify Back Button behaviour"/>
        <s v="Verify Reviewer Comment Master Menu"/>
        <s v="Verify Add Reviewer Comment Button"/>
        <s v="Verify reviewer comment title field"/>
        <s v="Verify save button with valid button"/>
        <s v="Verify Save button with invalid button"/>
        <s v="Verify cancel button "/>
        <s v="Verify Gridview "/>
        <s v="Verify Status  Field"/>
        <s v="Verify update button with valid data"/>
        <s v="Verify update button with invalid data"/>
        <s v="Verify cancel button"/>
        <s v="Verify Search button with valid data"/>
        <s v="Verify Search button with invalid data"/>
        <s v="Verify Reset button"/>
        <s v="Verify Export Button"/>
        <s v="Verify Testing type Master Menu"/>
        <s v="Verify Add testing Type"/>
        <s v="Verify  testing type field"/>
        <s v="Verify testing type title field"/>
        <s v="Verify Testing group master"/>
        <s v="Verify testing group "/>
        <s v="Verify  testing group field"/>
        <s v="Verify save button behviour with valid button"/>
        <s v="Verify Save button behviour with invalid button"/>
        <s v="Verify cancel button behviour"/>
        <s v="Verify update button behaviour with valid data"/>
        <s v="Verify cancel button behaviour"/>
        <s v="Verify Search button behaviour with valid data"/>
        <s v="Verify Search button behaviour with invalid data"/>
        <s v="Verify Reset button behaviour"/>
        <s v="Verify Add function button behaviour"/>
        <s v="Verify Test plan associated Row get  removal all Tcs either approved or rejected "/>
        <s v="Verify Test plan associated Row get  removal all Tcs either partially approved or partially however  sum of these is equal to total Tcs "/>
        <s v="Verify  recently sent Testcases associated with test plan id reflected at top of the summary sheet"/>
      </sharedItems>
    </cacheField>
    <cacheField name="Test steps" numFmtId="0">
      <sharedItems count="99" longText="1">
        <s v="1. Click on URL : http://3.108.206.34/2_Testing/TechTicket/_x000a_2. Login with Username &amp; Password , click on submit._x000a_3. observe side bar( left side)"/>
        <s v="1. Click on URL : http://3.108.206.34/2_Testing/TechTicket/_x000a_2. Login with Username &amp; Password , click on submit._x000a_3. Click on Test Case Module _x000a_4. Click on Test Draft"/>
        <s v="1. Click on url : http://3.108.206.34/2_Testing/TechTicket/_x000a_2. Login with Username &amp; Password , click on submit._x000a_3. Click on Test Case Module _x000a_4. Click on Test Draft_x000a_5. Download format file ( Button)"/>
        <s v="1. Click on URL : _x000a_2. Login with Username &amp; Password , click on submit._x000a_3. Click on Test Case Module _x000a_4. Click on Test Draft_x000a_5. Download format file ( Button)"/>
        <s v="1. Click on url : http://3.108.206.34/2_Testing/TechTicket/_x000a_2. Login with Username &amp; Password , click on submit._x000a_3. Click on Test Case Module _x000a_4. Click on Test Draft_x000a_5. Download format file ( Button)_x000a_5. Click on Import Test Draft button_x000a_6. Observe the grid view ( Test Summary)"/>
        <s v="1. Click on URL : http://3.108.206.34/2_Testing/TechTicket/_x000a_2. Login with Username &amp; Password , click on submit._x000a_3. Click on Test Case Module _x000a_4. Click on Test Draft_x000a_5. Download format file ( Button)_x000a_5. Click on Import Test Draft button_x000a_6. Observe the grid view ( Test Summary)_x000a_7. Click on Edit action"/>
        <s v="1. Click on URL : http://3.108.206.34/2_Testing/TechTicket/_x000a_2. Login with Username &amp; Password , click on submit._x000a_3. Click on Test Case Module _x000a_4. Click on test case review Menu_x000a_"/>
        <s v="1. Click on url : http://3.108.206.34/2_Testing/TechTicket/_x000a_2. Login with Username &amp; Password , click on submit._x000a_3. Click on Test Case Module _x000a_4. Click on Test case review menu_x000a_5. click on testplan ID_x000a_"/>
        <s v="1. Click on URL : http://3.108.206.34/2_Testing/TechTicket/_x000a_2. Login with Username &amp; Password , click on submit._x000a_3. Click on Test Case Module _x000a_4. Click on Test case review menu_x000a_5. click on test plan ID_x000a_"/>
        <s v="1. Click on URL : http://3.108.206.34/2_Testing/TechTicket/_x000a_2. Login with Username &amp; Password , click on submit._x000a_3. Click on Test Case Module _x000a_4. Click on Test case review Menu_x000a_5. click on test plan ID_x000a_6. Click on Select All checkbox"/>
        <s v="1. Click on URL : http://3.108.206.34/2_Testing/TechTicket/_x000a_2. Login with Username &amp; Password , click on submit._x000a_3. Click on Test Case Module _x000a_4. Click on Test case review _x000a_5. click on test plan ID_x000a_6. Click on Select checkbox Infront of particular testcase "/>
        <s v="1. Click on URL : http://3.108.206.34/2_Testing/TechTicket/_x000a_2. Login with Username &amp; Password , click on submit._x000a_3. Click on Test Case Module _x000a_4. Click on Test case review _x000a_5. click on test plan ID_x000a_6. Observe test case page_x000a_7. Select comment type"/>
        <s v="1. Click on url : http://3.108.206.34/2_Testing/TechTicket/_x000a_2. Login with Username &amp; Password , click on submit._x000a_3. Click on Test Case Module _x000a_4. Click on Test case review _x000a_5. click on testplan ID_x000a_6. Observe test case page_x000a_7. Add remark"/>
        <s v="1. Click on URL : http://3.108.206.34/2_Testing/TechTicket/_x000a_2. Login with Username &amp; Password , click on submit._x000a_3. Click on Test Case Module _x000a_4. Click on Test case review _x000a_5. click on test plan ID_x000a_6. Observe test case page_x000a_7. Add remark"/>
        <s v="1. Click on URL : http://3.108.206.34/2_Testing/TechTicket/_x000a_2. Login with Username &amp; Password , click on submit._x000a_3. Click on Test Case Module _x000a_4. Click on Test case review _x000a_5. click on test plan ID_x000a_6. Select Select All checkbox_x000a_7. Click on resend button"/>
        <s v="1. Click on URL : http://3.108.206.34/2_Testing/TechTicket/_x000a_2. Login with Username &amp; Password , click on submit._x000a_3. Click on Test Case Module _x000a_4. Click on Test case review _x000a_5. click on test plan ID_x000a_6. Select  checkbox Infront of particular testcase_x000a_7. Click on resend button"/>
        <s v="1. Click on url : http://3.108.206.34/2_Testing/TechTicket/_x000a_2. Login with Username &amp; Password , click on submit._x000a_3. Click on Test Case Module _x000a_4. Click on Test case review _x000a_5. click on testplan ID_x000a_6. Select Select All checkbox_x000a_7. Click on Reject button"/>
        <s v="1. Click on url : http://3.108.206.34/2_Testing/TechTicket/_x000a_2. Login with Username &amp; Password , click on submit._x000a_3. Click on Test Case Module _x000a_4. Click on Test case review _x000a_5. click on testplan ID_x000a_6. Select  checkbox infront of perticular testcase_x000a_7. Click on reject button"/>
        <s v="1. Click on url : http://3.108.206.34/2_Testing/TechTicket/_x000a_2. Login with Username &amp; Password , click on submit._x000a_3. Click on Test Case Module _x000a_4. Click on Test case review _x000a_5. click on testplan ID_x000a_6. Select Select All checkbox_x000a_7. Click on Approve button"/>
        <s v="1. Click on url : http://3.108.206.34/2_Testing/TechTicket/_x000a_2. Login with Username &amp; Password , click on submit._x000a_3. Click on Test Case Module _x000a_4. Click on Test case review _x000a_5. click on testplan ID_x000a_6. Select  checkbox infront of perticular testcase_x000a_7. Click on Approve button"/>
        <s v="1. Click on url : http://3.108.206.34/2_Testing/TechTicket/_x000a_2. Login with Username &amp; Password , click on submit._x000a_3. Click on Test Case Module _x000a_4. Click on Test case review _x000a_5. click on testplan ID_x000a_6. Don''t select  any checkbox _x000a_7. Click on Appove button"/>
        <s v="1. Click on url : http://3.108.206.34/2_Testing/TechTicket/_x000a_2. Login with Username &amp; Password , click on submit._x000a_3. Click on Test Case Module _x000a_4. Click on Test case review _x000a_5. click on testplan ID_x000a_6. Observe Test case review_x000a_7. Click on Export button"/>
        <s v="1. Click on url : http://3.108.206.34/2_Testing/TechTicket/_x000a_2. Login with Username &amp; Password , click on submit._x000a_3. Click on Test Case Module _x000a_4. Click on Test draft_x000a_5. Click on  Reviewed Test Draft"/>
        <s v="1. Click on url : http://3.108.206.34/2_Testing/TechTicket/_x000a_2. Login with Username &amp; Password , click on submit._x000a_3. Click on Test Case Module _x000a_4. Click on Test draft_x000a_5. Click on  Reviewed Test Draft Tab"/>
        <s v="1. Click on url : http://3.108.206.34/2_Testing/TechTicket/_x000a_2. Login with Username &amp; Password , click on submit._x000a_3. Click on Test Case Module _x000a_4. Click on Test draft_x000a_5. Click on  Reviewed Test Draft Tab_x000a_6. Click on edit action"/>
        <s v="1. Click on url : http://3.108.206.34/2_Testing/TechTicket/_x000a_2. Login with Username &amp; Password , click on submit._x000a_3. Click on Test Case Module _x000a_4. Click on Test draft_x000a_5. Click on  Reviewed Test Draft Tab_x000a_6. Click on edit action_x000a_7. Observe Project name"/>
        <s v="1. Click on url : http://3.108.206.34/2_Testing/TechTicket/_x000a_2. Login with Username &amp; Password , click on submit._x000a_3. Click on Test Case Module _x000a_4. Click on Test draft_x000a_5. Click on  Reviewed Test Draft Tab_x000a_6. Click on edit action_x000a_7. Observe Module name"/>
        <s v="1. Click on url : http://3.108.206.34/2_Testing/TechTicket/_x000a_2. Login with Username &amp; Password , click on submit._x000a_3. Click on Test Case Module _x000a_4. Click on Test draft_x000a_5. Click on  Reviewed Test Draft Tab_x000a_6. Click on edit action_x000a_7. Observe Submodule name"/>
        <s v="1. Click on url : http://3.108.206.34/2_Testing/TechTicket/_x000a_2. Login with Username &amp; Password , click on submit._x000a_3. Click on Test Case Module _x000a_4. Click on Test draft_x000a_5. Click on  Reviewed Test Draft Tab_x000a_6. Click on edit action_x000a_7. Observe Function name"/>
        <s v="1. Click on url : http://3.108.206.34/2_Testing/TechTicket/_x000a_2. Login with Username &amp; Password , click on submit._x000a_3. Click on Test Case Module _x000a_4. Click on Test draft_x000a_5. Click on  Reviewed Test Draft Tab_x000a_6. Click on edit action_x000a_7. Observe Field name"/>
        <s v="1. Click on url : http://3.108.206.34/2_Testing/TechTicket/_x000a_2. Login with Username &amp; Password , click on submit._x000a_3. Click on Test Case Module _x000a_4. Click on Test draft_x000a_5. Click on  Reviewed Test Draft Tab_x000a_6. Click on edit action_x000a_7. Observe testing type name"/>
        <s v="1. Click on url : http://3.108.206.34/2_Testing/TechTicket/_x000a_2. Login with Username &amp; Password , click on submit._x000a_3. Click on Test Case Module _x000a_4. Click on Test draft_x000a_5. Click on  Reviewed Test Draft Tab_x000a_6. Click on edit action_x000a_7. Observe testing group name"/>
        <s v="1. Click on url : http://3.108.206.34/2_Testing/TechTicket/_x000a_2. Login with Username &amp; Password , click on submit._x000a_3. Click on Test Case Module _x000a_4. Click on Test draft_x000a_5. Click on  Reviewed Test Draft Tab_x000a_6. Click on edit action_x000a_7. Observe testing id name"/>
        <s v="1. Click on url : http://3.108.206.34/2_Testing/TechTicket/_x000a_2. Login with Username &amp; Password , click on submit._x000a_3. Click on Test Case Module _x000a_4. Click on Test draft_x000a_5. Click on  Reviewed Test Draft Tab_x000a_6. Click on edit action_x000a_7. Observe severity"/>
        <s v="1. Click on url : http://3.108.206.34/2_Testing/TechTicket/_x000a_2. Login with Username &amp; Password , click on submit._x000a_3. Click on Test Case Module _x000a_4. Click on Test draft_x000a_5. Click on  Reviewed Test Draft Tab_x000a_6. Click on edit action_x000a_7. Observe steps"/>
        <s v="1. Click on url : http://3.108.206.34/2_Testing/TechTicket/_x000a_2. Login with Username &amp; Password , click on submit._x000a_3. Click on Test Case Module _x000a_4. Click on Test draft_x000a_5. Click on  Reviewed Test Draft Tab_x000a_6. Click on edit action_x000a_7. Observe test description"/>
        <s v="1. Click on url : http://3.108.206.34/2_Testing/TechTicket/_x000a_2. Login with Username &amp; Password , click on submit._x000a_3. Click on Test Case Module _x000a_4. Click on Test draft_x000a_5. Click on  Reviewed Test Draft Tab_x000a_6. Click on edit action_x000a_7. Observe expected result"/>
        <s v="1. Click on url : http://3.108.206.34/2_Testing/TechTicket/_x000a_2. Login with Username &amp; Password , click on submit._x000a_3. Click on Test Case Module _x000a_4. Click on Test draft_x000a_5. Click on  Reviewed Test Draft Tab_x000a_6. Observe Tst Reviewed Draft"/>
        <s v="1. Click on url : http://3.108.206.34/2_Testing/TechTicket/_x000a_2. Login with Username &amp; Password , click on submit._x000a_3. Click on Test Case Module _x000a_4. Click on Test draft_x000a_5. Click on  Reviewed Test Draft Tab_x000a_6. Observe Tst Reviewed Draft_x000a_7. Click on Back Button"/>
        <s v="1.Click on url : http://3.108.206.34/2_Testing/TechTicket/_x000a_2.Login with Username &amp; Password , click on submit._x000a_3.Click on Reviewer Comment master _x000a_Menu"/>
        <s v="1.Click on url : http://3.108.206.34/2_Testing/TechTicket/_x000a_2.Login with Username &amp; Password , click on submit._x000a_3.Click on Reviewer Comment master _x000a_Menu_x000a_4.Click on Add reviewer comment"/>
        <s v="1.Click on url : http://3.108.206.34/2_Testing/TechTicket/_x000a_2.Login with Username &amp; Password , click on submit._x000a_3.Click on Reviewer Comment master _x000a_Menu_x000a_4.Click on Add reviewer comment_x000a_5. Click on save button"/>
        <s v="1.Click on url : http://3.108.206.34/2_Testing/TechTicket/_x000a_2.Login with Username &amp; Password , click on submit._x000a_3.Click on Reviewer Comment master _x000a_Menu_x000a_4.Click on Add reviewer comment_x000a_5. Click on cancel button"/>
        <s v="1.Click on url : http://3.108.206.34/2_Testing/TechTicket/_x000a_2.Login with Username &amp; Password , click on submit._x000a_3.Click on Reviewer Comment master _x000a_Menu_x000a_4.Click on Add reviewer comment_x000a_5.Observe gridview"/>
        <s v="1.Click on url : http://3.108.206.34/2_Testing/TechTicket/_x000a_2.Login with Username &amp; Password , click on submit._x000a_3.Click on Reviewer Comment master _x000a_Menu_x000a_4.Click on Add reviewer comment_x000a_5.Observe gridview_x000a_6. Click on edit action"/>
        <s v="1.Click on url : http://3.108.206.34/2_Testing/TechTicket/_x000a_2.Login with Username &amp; Password , click on submit._x000a_3.Click on Reviewer Comment master _x000a_Menu_x000a_4.Click on Add reviewer comment_x000a_5.Observe gridview_x000a_6. Click on edit action_x000a_7. Observe Reviewer comment title"/>
        <s v="1.Click on url : http://3.108.206.34/2_Testing/TechTicket/_x000a_2.Login with Username &amp; Password , click on submit._x000a_3.Click on Reviewer Comment master _x000a_Menu_x000a_4.Click on Add reviewer comment_x000a_5.Observe gridview_x000a_6. Click on edit action_x000a_7. Observe Remark field"/>
        <s v="1.Click on url : http://3.108.206.34/2_Testing/TechTicket/_x000a_2.Login with Username &amp; Password , click on submit._x000a_3.Click on Reviewer Comment master _x000a_Menu_x000a_4.Click on Add reviewer comment_x000a_5.Observe gridview_x000a_6. Click on edit action_x000a_7. Observe status field"/>
        <s v="1.Click on url : http://3.108.206.34/2_Testing/TechTicket/_x000a_2.Login with Username &amp; Password , click on submit._x000a_3.Click on Reviewer Comment master _x000a_Menu_x000a_4.Click on Add reviewer comment_x000a_5.Observe gridview_x000a_6. Click on edit action_x000a_7. Click on update button"/>
        <s v="1.Click on url : http://3.108.206.34/2_Testing/TechTicket/_x000a_2.Login with Username &amp; Password , click on submit._x000a_3.Click on Reviewer Comment master _x000a_Menu_x000a_4.Click on Add reviewer comment_x000a_5. Observe Review comment master_x000a_6. Click on search button"/>
        <s v="1.Click on url : http://3.108.206.34/2_Testing/TechTicket/_x000a_2.Login with Username &amp; Password , click on submit._x000a_3.Click on Reviewer Comment master _x000a_Menu_x000a_4.Click on Add reviewer comment_x000a_5. Observe Review comment master_x000a_6. Click on Reset button"/>
        <s v="1.Click on url : http://3.108.206.34/2_Testing/TechTicket/_x000a_2.Login with Username &amp; Password , click on submit._x000a_3.Click on Reviewer Comment master _x000a_Menu_x000a_4.Click on Add reviewer comment_x000a_5. Observe Review comment master_x000a_6. Click on Export button"/>
        <s v="1.Click on url : http://3.108.206.34/2_Testing/TechTicket/_x000a_2.Login with Username &amp; Password , click on submit._x000a_3.Click on Testing type master _x000a_Menu"/>
        <s v="1.Click on url : http://3.108.206.34/2_Testing/TechTicket/_x000a_2.Login with Username &amp; Password , click on submit._x000a_3.Click on Testing type master _x000a_Menu_x000a_4.Click on Add Testing type"/>
        <s v="1.Click on url : http://3.108.206.34/2_Testing/TechTicket/_x000a_2.Login with Username &amp; Password , click on submit._x000a_3.Click on Testing Type Master _x000a_Menu_x000a_4.Click on Add reviewer comment_x000a_5. Observe Remark field"/>
        <s v="1.Click on url : http://3.108.206.34/2_Testing/TechTicket/_x000a_2.Login with Username &amp; Password , click on submit._x000a_3.Click on Testing type Master _x000a_Menu_x000a_4.Click on Add Testing type _x000a_5. Click on save button"/>
        <s v="1.Click on url : http://3.108.206.34/2_Testing/TechTicket/_x000a_2.Login with Username &amp; Password , click on submit._x000a_3.Click on Testing type Master _x000a_Menu_x000a_4.Click on Add Testing ttype_x000a_5. Click on cancel button"/>
        <s v="1.Click on url : http://3.108.206.34/2_Testing/TechTicket/_x000a_2.Login with Username &amp; Password , click on submit._x000a_3.Click on Testing type master _x000a_Menu_x000a_4.Observe gridview"/>
        <s v="1.Click on url : http://3.108.206.34/2_Testing/TechTicket/_x000a_2.Login with Username &amp; Password , click on submit._x000a_3.Click on Testing Type master _x000a_Menu_x000a_4.Observe gridview_x000a_5.Click on edit action"/>
        <s v="1.Click on url : http://3.108.206.34/2_Testing/TechTicket/_x000a_2.Login with Username &amp; Password , click on submit._x000a_3.Click on Testing type master _x000a_Menu_x000a_5.Observe gridview_x000a_6.Click on edit action_x000a_7.Observe poupup window_x000a_8.Observe testing type title field"/>
        <s v="1.Click on url : http://3.108.206.34/2_Testing/TechTicket/_x000a_2.Login with Username &amp; Password , click on submit._x000a_3.Click on Testing Type master _x000a_Menu_x000a_4.Observe gridview_x000a_5.Click on edit action_x000a_6.Observe Testing Type title"/>
        <s v="1.Click on url : http://3.108.206.34/2_Testing/TechTicket/_x000a_2.Login with Username &amp; Password , click on submit._x000a_3.Click on Testing Type master _x000a_Menu_x000a_4.Observe gridview_x000a_5. Click on edit action_x000a_6. Observe Remark field"/>
        <s v="1.Click on url : http://3.108.206.34/2_Testing/TechTicket/_x000a_2.Login with Username &amp; Password , click on submit._x000a_3.Click on Testing Type master _x000a_Menu_x000a_4.Observe Testing type master _x000a_page_x000a_4.Observe gridview_x000a_5. Click on edit action_x000a_6. Observe Remark field"/>
        <s v="1.Click on url : http://3.108.206.34/2_Testing/TechTicket/_x000a_2.Login with Username &amp; Password , click on submit._x000a_3.Click on Testing Type master _x000a_Menu_x000a_4.Observe gridview_x000a_5. Click on edit action_x000a_6. Observe Status field"/>
        <s v="1.Click on url : http://3.108.206.34/2_Testing/TechTicket/_x000a_2.Login with Username &amp; Password , click on submit._x000a_3.Click on Testing Type master _x000a_Menu_x000a_4.Observe Testing type master _x000a_page_x000a_5.Observe gridview_x000a_6. Click on edit action_x000a_7. Observe Status field"/>
        <s v="1.Click on url : http://3.108.206.34/2_Testing/TechTicket/_x000a_2.Login with Username &amp; Password , click on submit._x000a_3.Click on Testing type master _x000a_Menu_x000a_4.Observe Testing type master _x000a_page_x000a_5.Observe gridview_x000a_6.Click on edit action_x000a_7.Click on update button"/>
        <s v="1.Click on url : http://3.108.206.34/2_Testing/TechTicket/_x000a_2.Login with Username &amp; Password , click on submit._x000a_3.Click on Testing type master _x000a_Menu_x000a_5. Observe Testing type master page_x000a_6. Click on search button"/>
        <s v="1.Click on url : http://3.108.206.34/2_Testing/TechTicket/_x000a_2.Login with Username &amp; Password , click on submit._x000a_3.Click on Testing type master _x000a_Menu_x000a_5. Observe Testing type master page_x000a_6. Click on Reset button"/>
        <s v="1.Click on url : http://3.108.206.34/2_Testing/TechTicket/_x000a_2.Login with Username &amp; Password , click on submit._x000a_33.Click on Testing type master _x000a_Menu_x000a_5. Observe Testing type master page_x000a_6. Click on Export button"/>
        <s v="1.Click on url : http://3.108.206.34/2_Testing/TechTicket/_x000a_2.Login with Username &amp; Password , click on submit._x000a_3.Click on Testing group master _x000a_Menu"/>
        <s v="1.Click on url : http://3.108.206.34/2_Testing/TechTicket/_x000a_2.Login with Username &amp; Password , click on submit._x000a_3.Click on Testing group master _x000a_Menu_x000a_4.Click on Add Testing group"/>
        <s v="1.Click on url : http://3.108.206.34/2_Testing/TechTicket/_x000a_2.Login with Username &amp; Password , click on submit._x000a_3.Click on Testing group master _x000a_Menu_x000a_4.Click on Add Testing group button"/>
        <s v="1.Click on url : http://3.108.206.34/2_Testing/TechTicket/_x000a_2.Login with Username &amp; Password , click on submit._x000a_3.Click on Testing group master _x000a_Menu_x000a_4.Click on Add Testing group button_x000a_5.Observe Testing group field"/>
        <s v="1.Click on url : http://3.108.206.34/2_Testing/TechTicket/_x000a_2.Login with Username &amp; Password , click on submit._x000a_3.Click on Testing group Master _x000a_Menu_x000a_4.Click on Add testing group button_x000a_5. Observe Remark field"/>
        <s v="1.Click on url : http://3.108.206.34/2_Testing/TechTicket/_x000a_2.Login with Username &amp; Password , click on submit._x000a_3.Click on Testing group Master _x000a_Menu_x000a_4.Click on Add Testing group button_x000a_5.Observe Remark field"/>
        <s v="1.Click on url : http://3.108.206.34/2_Testing/TechTicket/_x000a_2.Login with Username &amp; Password , click on submit._x000a_3.Click on Testing type Master _x000a_Menu_x000a_4.Click on Add Testing group button _x000a_5.Click on save button"/>
        <s v="1.Click on url : http://3.108.206.34/2_Testing/TechTicket/_x000a_2.Login with Username &amp; Password , click on submit._x000a_3.Click on Testing group Master _x000a_Menu_x000a_4.Click on Add Testing group button _x000a_5.Click on save button"/>
        <s v="1.Click on url : http://3.108.206.34/2_Testing/TechTicket/_x000a_2.Login with Username &amp; Password , click on submit._x000a_3.Click on Testing group Master _x000a_Menu_x000a_4.Click on Add Testing type button_x000a_5. Click on cancel button"/>
        <s v="1.Click on url : http://3.108.206.34/2_Testing/TechTicket/_x000a_2.Login with Username &amp; Password , click on submit._x000a_3.Click on Testing group master _x000a_Menu_x000a_4.Observe gridview"/>
        <s v="1.Click on url : http://3.108.206.34/2_Testing/TechTicket/_x000a_2.Login with Username &amp; Password , click on submit._x000a_3.Click on Testing group master _x000a_Menu_x000a_4.Observe gridview_x000a_5.Click on edit action"/>
        <s v="1.Click on url : http://3.108.206.34/2_Testing/TechTicket/_x000a_2.Login with Username &amp; Password , click on submit._x000a_3.Click on Testing group master _x000a_Menu_x000a_5.Observe gridview_x000a_6.Click on edit action_x000a_7.Observe poupup window_x000a_8.Observe testing group field"/>
        <s v="1.Click on url : http://3.108.206.34/2_Testing/TechTicket/_x000a_2.Login with Username &amp; Password , click on submit._x000a_3.Click on Testing group master _x000a_Menu_x000a_4.Observe gridview_x000a_5.Click on edit action_x000a_6.Observe Remark field"/>
        <s v="1.Click on url : http://3.108.206.34/2_Testing/TechTicket/_x000a_2.Login with Username &amp; Password , click on submit._x000a_3.Click on Testing group master _x000a_Menu_x000a_4.Observe Testing group master _x000a_page_x000a_5.Observe gridview_x000a_6.Click on edit action_x000a_7.Observe Status field"/>
        <s v="1.Click on url : http://3.108.206.34/2_Testing/TechTicket/_x000a_2.Login with Username &amp; Password , click on submit._x000a_3.Click on Testing group master _x000a_Menu_x000a_4.Observe Testing group master _x000a_page_x000a_5.Observe gridview_x000a_6. Click on edit action_x000a_7. Observe status field"/>
        <s v="1.Click on url : http://3.108.206.34/2_Testing/TechTicket/_x000a_2.Login with Username &amp; Password , click on submit._x000a_3.Click on Testing group master _x000a_Menu_x000a_4.Observe Testing group master _x000a_page_x000a_5.Observe gridview_x000a_6.Click on edit action_x000a_7.Click on update button"/>
        <s v="1.Click on url : http://3.108.206.34/2_Testing/TechTicket/_x000a_2.Login with Username &amp; Password , click on submit._x000a_3.Click on Testing group master _x000a_Menu_x000a_4.Observe Testing group master _x000a_page_x000a_5.Observe gridview_x000a_6.Click on edit action_x000a_7.Click on cancel button"/>
        <s v="1.Click on url : http://3.108.206.34/2_Testing/TechTicket/_x000a_2.Login with Username &amp; Password , click on submit._x000a_3.Click on Testing group master _x000a_Menu_x000a_5. Observe Testing group master page_x000a_6. Click on search button"/>
        <s v="1.Click on url : http://3.108.206.34/2_Testing/TechTicket/_x000a_2.Login with Username &amp; Password , click on submit._x000a_3.Click on Testing group master _x000a_Menu_x000a_5. Observe Testing group master page_x000a_6. Click on Reset button"/>
        <s v="1.Click on url : http://3.108.206.34/2_Testing/TechTicket/_x000a_2.Login with Username &amp; Password , click on submit._x000a_33.Click on Testing group master _x000a_Menu_x000a_5. Observe Testing group master page_x000a_6. Click on Export button"/>
        <s v="1.Click on url : http://3.108.206.34/2_Testing/TechTicket/_x000a_2.Login with Username &amp; Password , click on submit._x000a_3.Click on function master _x000a_Menu_x000a_4.Click on Add Function button_x000a_5.observe function field"/>
        <s v="1.Click on url : http://3.108.206.34/2_Testing/TechTicket/_x000a_2.Login with Username &amp; Password , click on submit._x000a_3.Click on function master _x000a_Menu_x000a_4.Click on Add function button_x000a_5.observe remark field"/>
        <s v="1.Click on url : http://3.108.206.34/2_Testing/TechTicket/_x000a_2.Login with Username &amp; Password , click on submit._x000a_3.Click on function master _x000a_Menu_x000a_4.Click on Add function button_x000a_5.Click on save button"/>
        <s v="1.Click on url : http://3.108.206.34/2_Testing/TechTicket/_x000a_2.Login with Username &amp; Password , click on submit._x000a_3.Click on function master _x000a_Menu_x000a_4.Click on Add function button_x000a_5.Click on cancel button"/>
        <s v="1.Click on url : http://3.108.206.34/2_Testing/TechTicket/_x000a_2.Login with Username &amp; Password , click on submit._x000a_3.Click on function master _x000a_Menu_x000a_4.Observe gridview"/>
        <s v="1.Click on url : http://3.108.206.34/2_Testing/TechTicket/_x000a_2.Login with Username &amp; Password , click on submit._x000a_3.Click on function master _x000a_Menu_x000a_4.Observe gridview_x000a_5.Click on edit action"/>
        <s v="1.Click on url : http://3.108.206.34/2_Testing/TechTicket/_x000a_2.Login with Username &amp; Password , click on submit._x000a_3.Click on function master _x000a_Menu_x000a_5.Observe gridview_x000a_6.Click on edit action_x000a_7.Observe poupup window_x000a_8.Observe function field"/>
        <s v="1.Click on url : http://3.108.206.34/2_Testing/TechTicket/_x000a_2.Login with Username &amp; Password , click on submit._x000a_3.Click on Function master menu_x000a_4.Click on Function master page_x000a_5.Observe gridview_x000a_6.Click on edit action_x000a_7.Observe Remark field"/>
        <s v="1.Click on url : http://3.108.206.34/2_Testing/TechTicket/_x000a_2.Login with Username &amp; Password , click on submit._x000a_3.Click on function master _x000a_Menu_x000a_4.Observe function master _x000a_page_x000a_5.Observe gridview_x000a_6.Click on edit action_x000a_7.Observe Status field"/>
        <s v="1.Click on url : http://3.108.206.34/2_Testing/TechTicket/_x000a_2.Login with Username &amp; Password , click on submit._x000a_3. Click on Test draft menu_x000a_4. Click on Reviewed test draft"/>
      </sharedItems>
    </cacheField>
    <cacheField name="Expected Result" numFmtId="0">
      <sharedItems count="125" longText="1">
        <s v="User with Tester Role should able to View the Test Case Module at Ticketing System"/>
        <s v="User with other than Tester role unable to View the Test Case Module at Ticketing System"/>
        <s v="User able to view below fields _x000a_1. Download format file ( Button)_x000a_2. Import Test draft(Button)_x000a_3. Test Summary (Tab)_x000a_4. Reviewed test draft( disabled)_x000a_5. Send to reviewer (button)"/>
        <s v="Popup Window is displayed with below fields _x000a_1. Project (dropdown)_x000a_2. Module (dropdown)_x000a_3. Submodule (dropdown)"/>
        <s v="Format file should be download"/>
        <s v="Project name fetched from project master"/>
        <s v="only active project name should be display"/>
        <s v="Project name is mandatory"/>
        <s v="Module name fetched from module master"/>
        <s v="only active module name should be display"/>
        <s v="Module name is optional"/>
        <s v="Submodule name fetched from submodule master"/>
        <s v="only active Submodule name should be display"/>
        <s v="Submodule name is optional"/>
        <s v="CSV file should be downloaded with below fields_x000a_1. Project - Mandatory_x000a_2. Module - Mandatory_x000a_3. Submodule - Mandatory_x000a_4. Platform - Mandatory_x000a_4. Function - Mandatory_x000a_5. Field - Optional_x000a_6. Testing type - Mandatory_x000a_7. Testing group - Mandatory_x000a_8. Severity - Mandatory_x000a_9. Test description -Mandatory_x000a_10. Steps - Optional_x000a_11. Expected result - Mandatory"/>
        <s v="CSV file should be downloaded with selected project name, Module name &amp; submodule name in first row"/>
        <s v="Test Draft fields with validation _x000a_1. Project - Mandatory_x000a_2. Module - Mandatory_x000a_3. Submodule - Mandatory_x000a_4. Function - Mandatory_x000a_5. Field - Optional_x000a_6. Testing type - Mandatory_x000a_7. Testing group - Mandatory_x000a_8. Severity - Mandatory_x000a_9. Test description -Mandatory_x000a_10. Steps - Optional_x000a_11. Expected result - Mandatory"/>
        <s v="Error msg should be display"/>
        <s v="Imported file data get reflected in Grid view against respective column . _x000a_Apart from this _x000a_1.User also acknowledged with Successful message _x000a_2. Test Case ID generated ( auto) ._x000a_3. Status Column is displayed with Draft status_x000a_4. Action column is displayed with Edit and History action against each record_x000a_5. Check box is displayed against each record_x000a_6. Created at column is displayed with created date &amp; time against  record_x000a_7. Created By column is displayed with logged in user name"/>
        <s v="Error file get generated with error remark"/>
        <s v="Below columns are populated with  import file data_x000a_1. Module_x000a_2. Submodule_x000a_3. Function_x000a_4. Field_x000a_5. Testing Type_x000a_6. Testing group_x000a_7. Test ID_x000a_8. Severity_x000a_9. Test description_x000a_10. Steps_x000a_11. Expected Result_x000a_12. Status_x000a_13. Project _x000a_14. Created At_x000a_15. Created By"/>
        <s v="Popup Window is prepopulated with below fields _x000a_1. Project (dropdown)_x000a_2. Module (dropdown)_x000a_3. Submodule (dropdown)_x000a_4. Function_x000a_5. Field_x000a_6. Testing Type_x000a_7. Testing Group_x000a_8. Test Id_x000a_9. Severity_x000a_10. Steps_x000a_11. Test description_x000a_12 Expected result_x000a_13. Update  _x000a_14. Cancel"/>
        <s v="Project name should be mandatory"/>
        <s v="Active Project name should be display"/>
        <s v="Module name mandatory"/>
        <s v="active module name should be display"/>
        <s v="Submodule name is mandatory"/>
        <s v="active Submodule name should be display"/>
        <s v="Function field is manadatory"/>
        <s v="Function name is fetched from function master"/>
        <s v="Active function name should be display"/>
        <s v="field name is optional"/>
        <s v="Field name should accept characters, symbol and space"/>
        <s v="Testing type should be mandatory"/>
        <s v="Testing type should be fetched from testing type master"/>
        <s v="Active testing type name should be display"/>
        <s v="Test case review page should open with below fields_x000a_1. Sr No_x000a_2. Test plan Id (Auto generated)_x000a_3. Tester Name_x000a_4. Total testcase_x000a_5. Reviewed testcase_x000a_6. Rejected testcase_x000a_7. Approved Testcase_x000a_9. Created At_x000a_10. Updated At_x000a_"/>
        <s v="Below column is displayed with respective value _x000a_1. Sr no - display in ascending order_x000a_2. Test plan -  autogenerated number_x000a_2. Tester name- sender teser full name _x000a_3. Total testcase - total Count of Tcs sent to review against test plan id _x000a_4. Reviewed testcase - reviewed testcase count is display_x000a_5. Rejected testcase - rejected testcase count is display_x000a_6. Approved testcase - Approved Testcase is display_x000a_7. Created At - Created At date &amp; time is display_x000a_8. Updated At - Updated At date and time is display"/>
        <s v="Testcase page is display with below fields &amp; data_x000a_1. Module_x000a_2. Submodule_x000a_3. Function_x000a_4. Field_x000a_5. Testing type_x000a_6. Testing Group_x000a_7. Test Id_x000a_8. Severity_x000a_9. Test Description_x000a_10. Steps_x000a_11. Expected Result_x000a_12. Status review Comment with Remark_x000a_13. project_x000a_14. Created At_x000a_15. Created By_x000a_"/>
        <s v="User is able to edit particular testcase in grid view_x000a_1. All fields are editable expect Test ID"/>
        <s v="All testcase should be get selected"/>
        <s v="Particular testcase should be get selected"/>
        <s v="Active comment type should be display"/>
        <s v="Comment type should be single select"/>
        <s v="Comment type should be mandatory field in case if reviewer is not select review comment type for testcase in grid view "/>
        <s v="Remark field accept 100 Characters"/>
        <s v="Remark field is optional"/>
        <s v="Successful message should be display _x000a_1. All Testcases are display in reviewed test Draft with modify status"/>
        <s v="Successful message should be display _x000a_1. Selected Testcases are display in reviewed test Draft with modify status"/>
        <s v="Sucessful message should be display _x000a_1. All Tescases are display in reviewed test Draft with reject status"/>
        <s v="Sucessful message should be display _x000a_1. Selected Tescases are display in reviewed test Draft with reject status"/>
        <s v="Sucessful message should be display _x000a_1. All  Tescases are display in reviewed test Draft with Approved status"/>
        <s v="Excel/csv file should be downloded with correct data in rescpective coloumn"/>
        <s v="Reviewed test draft page should be display with below fields_x000a_1. Sr. no_x000a_2. Test plan ID_x000a_3. Reviewer Name_x000a_4. Total testcase_x000a_5. Reviewed Testcase_x000a_6. Rejected Testcase_x000a_7. Approved Testcase_x000a_8. Created At_x000a_9. created By_x000a_10. Comment type_x000a_11. Remark_x000a_12. Back - Button_x000a_13. Sent to reviewer"/>
        <s v="Below column is displayed with respective value _x000a_1. Sr no - display in ascending order_x000a_2. Test plan -  autogenerated number_x000a_2. reviewer name- sender teser full name _x000a_3. Total testcase - total Count of Tcs sent to review against test plan id _x000a_4. Reviewed testcase - reviewed testcase count is display_x000a_5. Rejected testcase - rejected testcase count is display_x000a_6. Approved testcase - Approved Testcase is display_x000a_7. Created At - Created At date &amp; time is display_x000a_8. Updated At - Updated At date and time is display"/>
        <s v="Test case page should display with below details_x000a_1. Action - Edit, History_x000a_2. Module_x000a_3. Submodule_x000a_4. Function_x000a_5. Field_x000a_6. Testing Type_x000a_7. Testing Group_x000a_8. Test Id_x000a_9. Severity_x000a_10. Test Description_x000a_11. Expected Result_x000a_12. Steps_x000a_13. Status_x000a_14. Reviewer comment&amp; remark_x000a_15. Project_x000a_16. Created At_x000a_17. Updated At"/>
        <s v="All fields should get editable expect test ID and status_x000a_"/>
        <s v="Submodule name is manadatory"/>
        <s v="Field name should accept characters, syambol and space"/>
        <s v="Testing group is mandatory"/>
        <s v="Testing group should be fetched from testing group master"/>
        <s v="Active Testing group should be display"/>
        <s v="Test id should be Auto generated"/>
        <s v="Severity should be mandatory"/>
        <s v="Severity should contain following fields_x000a_1. Very High_x000a_2. High_x000a_3. Medium_x000a_4. Low_x000a__x000a_"/>
        <s v="Severity should be single selection"/>
        <s v="Steps should be optional"/>
        <s v="Steps should accept Alphanumeric characters, Symbols and space "/>
        <s v="Test description field should be mandatory"/>
        <s v="Test description field should accept characters and space"/>
        <s v="Expected result should be mandatory"/>
        <s v="Expected result should accpet alphanumeric characters, symbols and space"/>
        <s v="Only Active Review comment should be fetched from Review comment master"/>
        <s v="Review comment should be single select"/>
        <s v="Rewiew comment should be mandatory, if user not given comment type for gridview testcases"/>
        <s v="Remark field should be optional"/>
        <s v="Remark field should accept 100 characters"/>
        <s v="Reviewed test draft page should redirect to Test draft page"/>
        <s v="Reviewer comment master page should display with below fields_x000a_1. Add Reviewer comment Button_x000a_2. Search Button_x000a_3. Export_x000a_4. Reset_x000a_5. gridview"/>
        <s v="Add reviewer comment popup should display with below fields_x000a_1. Reviewer comment title_x000a_2. Remark_x000a_3. Save_x000a_4. Cancel"/>
        <s v="Reviewer comment title Accept 50 characters"/>
        <s v="Reviewer comment title is manadatory"/>
        <s v="Reviewer comment title accepts only characters and space"/>
        <s v="Remark field accept alphanumeric characters, special characters and symbols"/>
        <s v="1.Sucessful message should be display _x000a_2.Data should be reflected in respected coloumn in gridview _x000a_Apart from this_x000a_1.Action column is display_x000a_2.Status coloumn is displayed with active status_x000a_3.Created at column is displayed with created date &amp; time against  record_x000a_4.Created By column is displayed with logged in user name_x000a_5.Updated at column is displayed with created date &amp; time against  record_x000a_4.Updated By column is displayed with logged in user name_x000a_"/>
        <s v="Popup should get close "/>
        <s v="1.In Sr no column,Sr no is display in acsending order_x000a_2.In Action coloum,Edit action should be display_x000a_3.In Status column,Active or deactive column should be display_x000a_4. In reviewer comment title coloumn, Reviewer comment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Reviewer comment title_x000a_2.Remark_x000a_3.Status_x000a_4.Update button_x000a_5.Cancel button"/>
        <s v="Reamrk field is optional"/>
        <s v="Status field is mandatory"/>
        <s v="Status field is single select"/>
        <s v="Status field contain two rado buttons Active &amp; deactive"/>
        <s v="Sucessful message should be display and data should be reflected in gridview"/>
        <s v="Error message should be display"/>
        <s v="Popup should get closed "/>
        <s v="Expected result should be display in gridview"/>
        <s v="&quot;No data found&quot; message should be display "/>
        <s v="Page should be refreshed "/>
        <s v="CSV file should be downloded with below fields_x000a_1.Sr.no_x000a_2.Reviewer comment title_x000a_3.Created At_x000a_4.Created By_x000a_5.Updated By_x000a_6.Updated At"/>
        <s v="Testing type master page should display with below fields_x000a_1. Add Testing type Button_x000a_2. Search Button_x000a_3. Export_x000a_4. Reset_x000a_5. gridview"/>
        <s v="Add Testing type popup should display with below fields_x000a_1. Testing type title_x000a_2. Remark_x000a_3. Save_x000a_4. Cancel"/>
        <s v="Testing type title Accept 50 characters"/>
        <s v="Testing type title is manadatory"/>
        <s v="Testing type title accepts only characters and space"/>
        <s v="1.In Sr no column,Sr no is display in acsending order_x000a_2.In Action coloum,Edit action should be display_x000a_3.In Status column,Active or deactive column should be display_x000a_4. In Testing type title coloumn, Testing type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Testing type title_x000a_2.Remark_x000a_3.Status_x000a_4.Update button_x000a_5.Cancel button"/>
        <s v="Status field contain two radio buttons Active &amp; deactive"/>
        <s v="CSV file should be downloded with below fields_x000a_1.Sr.no_x000a_2.Testig type_x000a_3.Created At_x000a_4.Created By_x000a_5.Updated By_x000a_6.Updated At"/>
        <s v="Add Testing group popup should display with below fields_x000a_1. Testing group title_x000a_2. Remark_x000a_3. Save_x000a_4. Cancel"/>
        <s v="Testing group title Accept 50 characters"/>
        <s v="Testing group title is manadatory"/>
        <s v="Testing group title accepts only characters and space"/>
        <s v="1.In Sr no column,Sr no is display in acsending order_x000a_2.In Action coloum,Edit action should be display_x000a_3.In Status column,Active or deactive column should be display_x000a_4. In Testing group title coloumn, Testing group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Testing group title_x000a_2.Remark_x000a_3.Status_x000a_4.Update button_x000a_5.Cancel button"/>
        <s v="Testing group is manadatory"/>
        <s v="Testing group accepts only characters and space"/>
        <s v="Add function popup should display with below fields_x000a_1. Testing group title_x000a_2. Remark_x000a_3. Save_x000a_4. Cancel"/>
        <s v="Function Accept 50 characters"/>
        <s v="Function is manadatory"/>
        <s v="Function only characters and space"/>
        <s v="Popup should display with below fields with added data_x000a_1.Function_x000a_2.Remark_x000a_3.Status_x000a_4.Update button_x000a_5.Cancel button"/>
        <s v="Function field Accept 50 characters"/>
        <s v="Function field accepts only characters and space"/>
        <s v="Test plan associated Row get removed once Total Tcs = Approved Test cases + Rejected test cases "/>
        <s v="Recently sent Testcases associated with test plan id reflected at top of the summary sheet"/>
      </sharedItems>
    </cacheField>
    <cacheField name="Actual Result" numFmtId="0">
      <sharedItems containsBlank="1" count="23" longText="1">
        <m/>
        <s v="Upon clicking on testdraft &quot;No record found&quot; message is displaying 2 times"/>
        <s v="As Expected"/>
        <s v="If user not select submodule then system is throwing &quot;{&quot;status&quot;:0,&quot;message&quot;:&quot;No Record Found !!!&quot;,&quot;data&quot;:[]}&quot; message"/>
        <s v="Suggesion: search option for dropdown or If I type some caracters releted data should reflect"/>
        <s v="System is throwing &quot;Module Name is required&quot; message_x000a__x000a_Expected: Module name field Optional"/>
        <s v="1. firstly imported data is displayed in gridview. if user is import data 2nd time then firstly added data is displaying two times._x000a__x000a_2. Second time imported file data is not displaying in gridview_x000a__x000a_3. System is throwing Steps is missing and Testing group is missing_x000a_Expected: Testing group and steps are optional"/>
        <s v="If user enter duplicate system is not throwing any error message"/>
        <s v="1. If user enter deactive project name, module name, submodule name, function name, Testing type name, testing group name then system is not throing any error msg_x000a__x000a_2. If user enter invalid data then system is not throwing any error msg _x000a__x000a_"/>
        <s v="Severity, Test ID &amp; Test description is missing"/>
        <s v="Asterisk symbol is missing"/>
        <s v="All modules name is displaying_x000a_Expected: Module name should be display which is mapped with selected project"/>
        <s v="All Submodule name is displaying_x000a_Expected: SubModule name should be display which is mapped with selected project &amp; module name"/>
        <s v="Field is required message is displaying "/>
        <s v="As per pasignation testcase get selected"/>
        <s v="Bydefault one comment is selected_x000a_Expected: Reviewer comment should be Blank _x000a_"/>
        <s v="Accepting more than 100 characters"/>
        <s v="Remark field is not accepting symbols &amp; Special characters "/>
        <s v="1. Remark field is not accepting symbols &amp; Special characters _x000a__x000a_2. If user enter only numbers in remark field then system is throwing &quot;&quot;_x000a_"/>
        <s v="Remark field is not getting accepted special symbols"/>
        <s v="When any Testing type is deactivated and updated it is removed from gird view."/>
        <s v="Remark field is not accepting special symbols."/>
        <s v="When any Testing group is deactivated and updated it is removed from gird view."/>
      </sharedItems>
    </cacheField>
    <cacheField name="Screen Shot" numFmtId="0">
      <sharedItems containsString="0" containsBlank="1" containsNonDate="0" count="1">
        <m/>
      </sharedItems>
    </cacheField>
    <cacheField name="Status Dt 06/1/2024" numFmtId="0">
      <sharedItems containsBlank="1" count="3">
        <s v="Pass"/>
        <s v="Fail"/>
        <m/>
      </sharedItems>
    </cacheField>
    <cacheField name="Status Dt 06/2/2024" numFmtId="0">
      <sharedItems containsBlank="1" count="4">
        <m/>
        <s v="Pass"/>
        <s v="Fail"/>
        <s v="Suggestion"/>
      </sharedItems>
    </cacheField>
    <cacheField name="Status Dt 06/3/2024" numFmtId="0">
      <sharedItems containsBlank="1" count="3">
        <m/>
        <s v="Pass"/>
        <s v="Fail"/>
      </sharedItems>
    </cacheField>
    <cacheField name="Iteration 1 Status" numFmtId="0">
      <sharedItems count="3">
        <s v="Pass"/>
        <s v="Fail"/>
        <s v="Suggestion"/>
      </sharedItems>
    </cacheField>
    <cacheField name="Iteration 2 Status" numFmtId="0">
      <sharedItems count="2">
        <s v="Pass"/>
        <s v="Fail"/>
      </sharedItems>
    </cacheField>
    <cacheField name="Priority" numFmtId="0">
      <sharedItems count="4">
        <s v="High"/>
        <s v="Very High"/>
        <s v="Medium"/>
        <s v="Low"/>
      </sharedItems>
    </cacheField>
    <cacheField name="Severity" numFmtId="0">
      <sharedItems count="4">
        <s v="High"/>
        <s v="Very High"/>
        <s v="Low"/>
        <s v="Medium"/>
      </sharedItems>
    </cacheField>
    <cacheField name="Written Date" numFmtId="0">
      <sharedItems containsString="0" containsBlank="1" containsNonDate="0" count="1">
        <m/>
      </sharedItems>
    </cacheField>
    <cacheField name="Review Remark" numFmtId="0">
      <sharedItems containsString="0" containsBlank="1" containsNonDate="0" count="1">
        <m/>
      </sharedItems>
    </cacheField>
    <cacheField name="BA Remark" numFmtId="0">
      <sharedItems containsString="0" containsBlank="1" containsNonDate="0" count="1">
        <m/>
      </sharedItems>
    </cacheField>
    <cacheField name="Developer Remark" numFmtId="0">
      <sharedItems containsString="0" containsBlank="1" containsNonDate="0" count="1">
        <m/>
      </sharedItems>
    </cacheField>
    <cacheField name="Last Updated Date" numFmtId="0">
      <sharedItems containsString="0" containsBlank="1" containsNonDate="0" count="1">
        <m/>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5537.8176851852" refreshedBy="User" recordCount="31">
  <cacheSource type="worksheet">
    <worksheetSource ref="A12:P29" sheet="TPM_Sheet"/>
  </cacheSource>
  <cacheFields count="16">
    <cacheField name="Case ID" numFmtId="0">
      <sharedItems count="31">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haredItems>
    </cacheField>
    <cacheField name="Module" numFmtId="0">
      <sharedItems count="2">
        <s v="Project Management"/>
        <s v="Settings"/>
      </sharedItems>
    </cacheField>
    <cacheField name="Submodule" numFmtId="0">
      <sharedItems count="2">
        <s v="Consolidated View"/>
        <s v="General setting"/>
      </sharedItems>
    </cacheField>
    <cacheField name="Req Id" numFmtId="0">
      <sharedItems containsBlank="1" count="7">
        <s v="BR001 - Require Icon on the consolidated view to upload project wise Attachment."/>
        <m/>
        <s v="BR002 - Upload document against project."/>
        <s v="BR002 - Require Icon on the consolidated view to upload project wise Attachment."/>
        <s v="BR003-Provision to upload Sub module wise document"/>
        <s v="BR004-Active records History button should show document name, uploaded by, uploaded at date time."/>
        <s v="BR005-Deactive records History button should show document name, uploaded by, uploaded at date time, deleted by, deleted at date time"/>
      </sharedItems>
    </cacheField>
    <cacheField name="Function" numFmtId="0">
      <sharedItems count="3">
        <s v="View"/>
        <s v="Add"/>
        <s v="Edit"/>
      </sharedItems>
    </cacheField>
    <cacheField name="Testing Type" numFmtId="0">
      <sharedItems count="4">
        <s v="UI"/>
        <s v="Functionality"/>
        <s v="Usability"/>
        <s v="Validation"/>
      </sharedItems>
    </cacheField>
    <cacheField name="Platform" numFmtId="0">
      <sharedItems count="1">
        <s v="Web"/>
      </sharedItems>
    </cacheField>
    <cacheField name="Field" numFmtId="0">
      <sharedItems containsString="0" containsBlank="1" containsNonDate="0" count="1">
        <m/>
      </sharedItems>
    </cacheField>
    <cacheField name="Test Description" numFmtId="0">
      <sharedItems count="31">
        <s v="Verify the document upload page through consolidated view - icon"/>
        <s v="Verify the document upload page through consolidated view - Module"/>
        <s v="Verify user is able to upload the document( Pdf) through Consolidated view - icon"/>
        <s v="Verify user is able to upload the document( Jpeg) through Consolidated view - icon"/>
        <s v="Verify user is able to upload the document( Png) through Consolidated view - icon"/>
        <s v="Verify user is able to upload the document( doc/docx) through Consolidated view - icon"/>
        <s v="Verify user is able to upload the document( pptx) through Consolidated view - icon"/>
        <s v="Verify user is able to upload the document( mp4) through Consolidated view - icon"/>
        <s v="Verify last added files displayed at top in grid view"/>
        <s v="Verify user is able to upload the document through Consolidated view-Module"/>
        <s v="Verify user is able to upload the document against submodule wise through Consolidated view-Module"/>
        <s v="Verify History page for  active records"/>
        <s v="Verify history page for deactive records"/>
        <s v="Verify  Document with show all access is able to view the document by all users"/>
        <s v="Verify document without show all ( check box unchecked) is unable to view by users other than project owner"/>
        <s v="Verify document without show all ( check box unchecked) is unable to download the document by users other than project owner"/>
        <s v="Verify user with &quot;delete doc&quot; access is able to delete the documents"/>
        <s v="Verify all users able to view and download the document_x000a_"/>
        <s v="Verify that &quot;Delete DOC&quot; authority persons having the authority to  delete the document"/>
        <s v="Verify user is able to upload the file with 201MB size against project"/>
        <s v="Verify user is able to upload the document file size grater than 201 MB against module"/>
        <s v="Verify user is able to upload the document file size grater than 201MB against submodule"/>
        <s v="Verify system should not allow to upload the file other than .doc, .docx, .pdf, .pptx, .png, .jpeg, .mp4 etention"/>
        <s v="Verify user is able to upload the file equal to 200MB size against project"/>
        <s v="Verify user is able to upload the document file size equal to 200MB against module"/>
        <s v="Verify user is able to upload the document file size equal to 200MB against submodule"/>
        <s v="Verify &quot;is show to all &quot; checkbox by default behaviour"/>
        <s v="Verify back button to take user to previous page_x000a_1. From History page  to document upload page_x000a_2. From Document upload page to consolidated page"/>
        <s v="Verify page header get displayed upon redirecting to Upload document page"/>
        <s v="Verify Select user dropdown is populated with user name with emp id to differentiate the employee of same name"/>
        <s v="Deactive users won't populate while selecting user from  select user dropdown"/>
      </sharedItems>
    </cacheField>
    <cacheField name="Test steps" numFmtId="0">
      <sharedItems count="16" longText="1">
        <s v="1. Click on the URL- http://3.108.206.34/2_Testing/TechTicket_x000a_2. Logi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Add File _x000a_9. Choose file_x000a_10.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history icon under action column against file name _x000a_9. observe the history page details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De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against file name _x000a_9. click on Delete button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 &amp; submodule_x000a_8.Click on download icon against document name _x000a__x000a_"/>
        <s v="1. Click on the URL- http://3.108.206.34/2_Testing/TechTicket_x000a_2. Logon - enter the username &amp; password _x000a_3. Click on Sign In _x000a_4. Click on &quot; Project Management &quot; menu_x000a_5. Click on Conslidated Menu _x000a_6. Click on icon next to Module_x000a_7. upload the document_x000a_"/>
        <s v="1. Click on the URL- http://3.108.206.34/2_Testing/TechTicket_x000a_2. Logon - enter the username &amp; password _x000a_3. Click on Sign In _x000a_4. Click on &quot; Project Management &quot; menu_x000a_5. Click on Conslidated Menu _x000a_6. Click on icon to upload document_x000a_7. upload the document_x000a_"/>
        <s v="1. Click on the URL- http://3.108.206.34/2_Testing/TechTicket_x000a_2. Logon - enter the username &amp; password _x000a_3. Click on Sign In _x000a_4. Click on &quot; Project Management &quot; menu_x000a_5. Click on Conslidated Menu _x000a_6. Click on icon next to sub module Module_x000a_7. upload the document_x000a_"/>
        <s v="1. Click on the URL- http://3.108.206.34/2_Testing/TechTicket_x000a_2. Login - enter the username &amp; password _x000a_3. Click on Sign In _x000a_4. Click on &quot; Project Management &quot; menu_x000a_5. Click on Conslidated Menu _x000a_6. Click on icon next to sub module Module_x000a_7. "/>
        <s v="1. Click on the URL- http://3.108.206.34/2_Testing/TechTicket_x000a_2. Login - enter the username &amp; password _x000a_3. Click on Sign In _x000a_4. Click on &quot;Setting &quot; menu_x000a_5. Click on Add Setting_x000a_6. observe the select user drop down"/>
        <s v="1. Click on the URL- http://3.108.206.34/2_Testing/TechTicket_x000a_2. Login - enter the username &amp; password _x000a_3. Click on Sign In _x000a_4. Click on &quot;Setting &quot; menu_x000a_5. Click on show to all _x000a_6. Check the selected user "/>
      </sharedItems>
    </cacheField>
    <cacheField name="Expected Result" numFmtId="0">
      <sharedItems count="21" longText="1">
        <s v="Upon successful logi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_x000a_2. Submodule(dropdown)- single selection_x000a_3. Status( radio button) - Active , Deactive _x000a_4. Add Files (button)_x000a_Note: ( 3rd section)_x000a_1) Please Select Documents for Delete and Restore_x000a_2) Please Select Deactive To Check Deleted Documents_x000a_Document details in grid view( 4th section)_x000a_1. Check box ( by default unchecked)_x000a_2. Sr. no_x000a_3. Show to all ( checkbox)_x000a_4. Actions ( History, download)_x000a_5. File Name_x000a_6. Project Name_x000a_7. Module Name_x000a_8. SubModule Name_x000a_"/>
        <s v="Upon successful logo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prepopulated with module name_x000a_2. Submodule(dropdown)- single selection_x000a_3. Status( radio button) - Active , Deactive _x000a_4. Add Files (button)_x000a_Note: ( 3rd section)_x000a_1) Please Select Documents for Delete and Restore_x000a_2) Please Select Deactive To Check Deleted Documents_x000a_3) Please Select Module or Submodule to Filter The Documents_x000a_Document details in grid view( 4th section)_x000a_1. Check box ( by default unchecked)_x000a_2. Sr. no_x000a_3. Show to all ( checkbox)_x000a_4. Actions ( History, download)_x000a_5. File Name_x000a_6. Project Name_x000a_7. Module Name_x000a_8. SubModule Name_x000a_"/>
        <s v="1.System should throw acknowledgement message for succesfully inserted the same file._x000a_2. Uploaded file  details are displayed in 4th section ._x000a_3. Latest records gets displayed at Top_x000a_4. Project, Module &amp;Submodule won't populated"/>
        <s v="Last added file should displayed at top"/>
        <s v="1.System should throw acknowledgement message for succesfully inserted the same file._x000a_2. Uploaded file  details are displayed in 4th section ._x000a_3. Project, Module,Submodule won't populated_x000a_3. Latest records gets displayed at Top"/>
        <s v="1.System should throw acknowledgement message for succesfully inserted the same file._x000a_2. Uploaded file  details are displayed in 4th section ._x000a_3. Project, Module Submodule populated_x000a_3. Latest records gets displayed at Top"/>
        <s v="History page is populated with details under below fields_x000a_1. Sr ( Serial no )_x000a_2. Document Name _x000a_3. Status ( Active/Deactive)_x000a_4. Host name_x000a_5. Updated By _x000a_6. Updtaed At_x000a_7. Deleted By_x000a_8. Deleted At"/>
        <s v="History page is populated with details under below fields_x000a_1. Sr ( Serial no )_x000a_2. Document Name _x000a_3. Status ( Active/Deactive)_x000a_4. Host name_x000a_5. Updated By _x000a_6. Updated At_x000a_7. Deleted by_x000a_8. Deleted at "/>
        <s v="All users whomever has Consolidated menu access is able to view the document with Show all access"/>
        <s v="Only project owner can view this document and all users is unable to view the same."/>
        <s v="Only project owner can view and download this document and all users is unable to view the same.hence unable to download"/>
        <s v="System should throw the Successful deletion message ."/>
        <s v="The selected file get downloaded"/>
        <s v="The selected file get deleted"/>
        <s v="System should throw error message"/>
        <s v="System should throw successful acknowledgement"/>
        <s v="&quot; Is show to all &quot; field is by default populated with Yes "/>
        <s v="Back button  take user to previous page_x000a_1. From History page  to document upload page_x000a_2. From Document upload page to consolidated page"/>
        <s v="Page header get displayed as &quot; Upload document&quot;"/>
        <s v="Drop should be displayed with user name and employee id"/>
        <s v="Deactive users won't populate in Select user dropdown"/>
      </sharedItems>
    </cacheField>
    <cacheField name="Actual Result" numFmtId="0">
      <sharedItems count="19">
        <s v="9/2/2024_x000a_All fields are present as per the expected result except the filter message_x000a_As per the requirement No. BR006 Error message should not displayed to the user."/>
        <s v="9/2/2024_x000a_PDF uploaded to the system but Success message dispalyaed at 2 time_x000a_Latest record not displayed at the top._x000a_"/>
        <s v="9/2/2024_x000a_jepg uploaded to the system but Success message dispalyaed at 2 time_x000a_Latest record not displayed at the top._x000a_"/>
        <s v="9/2/2024_x000a_png uploaded to the system but Success message dispalyaed at 2 time_x000a_Latest record not displayed at the top._x000a_"/>
        <s v="9/2/2024_x000a_doc and docx file uploaded to the system but Success message dispalyaed at 2 time_x000a_Latest record not displayed at the top._x000a_"/>
        <s v="9/2/2024_x000a_PPTX file uploaded to the system but Success message dispalyaed at 2 time_x000a_Latest record not displayed at the top._x000a_"/>
        <s v="9/2/2024_x000a_mp4 file uploaded to the system but Success message dispalyaed at 2 time_x000a_Latest record not displayed at the top._x000a_"/>
        <s v="9/2/2024_x000a_Sample file uploaded to the system but Success message dispalyaed at 2 time_x000a_Latest record not displayed at the top._x000a_"/>
        <s v="9/2/2024_x000a_As expected"/>
        <s v="9/2/2024_x000a_As expected_x000a_After checkmarking on chech box all files getting hide."/>
        <s v="9/2/2024_x000a_As expected_x000a_"/>
        <s v="9/2/2024_x000a_Not as expected_x000a_System gets stuck after uploading the file."/>
        <s v="9/2/2024_x000a_Not as expected_x000a_System gets stuck after uploading the file._x000a_"/>
        <s v="9/2/2024_x000a_Not As expected_x000a_System is accepting the all the file extensions _x000a_And Not throwing any error message"/>
        <s v="9/2/2024_x000a_Not As expected_x000a_System getting stuck while uploading 200 mb file nonotifiation displayed for the progress of uploading"/>
        <s v="9/2/2024_x000a_Not as expected_x000a_Button is not present on the history page._x000a_Button not found document upload page."/>
        <s v="9/2/2024_x000a_Not as expected_x000a_Upload Document Heading not found on the header part of document upload page"/>
        <s v="9/2/2024_x000a_Not as expected_x000a_User can see the users along with employee id"/>
        <s v="9/2/2024_x000a_As Expected _x000a_"/>
      </sharedItems>
    </cacheField>
    <cacheField name="Screen Shot" numFmtId="0">
      <sharedItems containsString="0" containsBlank="1" containsNonDate="0" count="1">
        <m/>
      </sharedItems>
    </cacheField>
    <cacheField name="Status Dt 9/2/2024" numFmtId="0">
      <sharedItems containsBlank="1" count="3">
        <s v="Fail"/>
        <s v="Pass"/>
        <m/>
      </sharedItems>
    </cacheField>
    <cacheField name="Priority" numFmtId="0">
      <sharedItems containsString="0" containsBlank="1" containsNonDate="0" count="1">
        <m/>
      </sharedItems>
    </cacheField>
    <cacheField name="Severity" numFmtId="0">
      <sharedItems count="3">
        <s v="High"/>
        <s v="Low"/>
        <s v="Medium"/>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5538.6965393519" refreshedBy="User" recordCount="17">
  <cacheSource type="worksheet">
    <worksheetSource ref="A1:O13" sheet="Defect  log"/>
  </cacheSource>
  <cacheFields count="12">
    <cacheField name="Sr No" numFmtId="0">
      <sharedItems containsSemiMixedTypes="0" containsString="0" containsNumber="1" containsInteger="1" minValue="0" maxValue="17" count="17">
        <n v="1"/>
        <n v="2"/>
        <n v="3"/>
        <n v="4"/>
        <n v="5"/>
        <n v="6"/>
        <n v="7"/>
        <n v="8"/>
        <n v="9"/>
        <n v="10"/>
        <n v="11"/>
        <n v="12"/>
        <n v="13"/>
        <n v="14"/>
        <n v="15"/>
        <n v="16"/>
        <n v="17"/>
      </sharedItems>
    </cacheField>
    <cacheField name="Defect ID" numFmtId="0">
      <sharedItems count="17">
        <s v="TC_01"/>
        <s v="TC_02"/>
        <s v="TC_03"/>
        <s v="TC_04"/>
        <s v="TC_05"/>
        <s v="TC_06"/>
        <s v="TC_07"/>
        <s v="TC_08"/>
        <s v="TC_09"/>
        <s v="TC_10"/>
        <s v="TC_11"/>
        <s v="TC_12"/>
        <s v="TC_13"/>
        <s v="TC_14"/>
        <s v="TC_15"/>
        <s v="TC_16"/>
        <s v="TC_17"/>
      </sharedItems>
    </cacheField>
    <cacheField name="Raise on Date" numFmtId="178">
      <sharedItems containsSemiMixedTypes="0" containsString="0" containsNonDate="0" containsDate="1" minDate="2024-09-02T00:00:00" maxDate="2024-09-02T00:00:00" count="1">
        <d v="2024-09-02T00:00:00"/>
      </sharedItems>
    </cacheField>
    <cacheField name="Module" numFmtId="0">
      <sharedItems count="1">
        <s v="Project Management"/>
      </sharedItems>
    </cacheField>
    <cacheField name="Sub Module" numFmtId="0">
      <sharedItems count="1">
        <s v="Consolidated View"/>
      </sharedItems>
    </cacheField>
    <cacheField name="Function" numFmtId="0">
      <sharedItems count="1">
        <s v="View"/>
      </sharedItems>
    </cacheField>
    <cacheField name="Severity" numFmtId="0">
      <sharedItems count="3">
        <s v="Medium"/>
        <s v="High"/>
        <s v="Low"/>
      </sharedItems>
    </cacheField>
    <cacheField name="Priority" numFmtId="0">
      <sharedItems count="2">
        <s v="Medium"/>
        <s v="High"/>
      </sharedItems>
    </cacheField>
    <cacheField name="Defect Description" numFmtId="0">
      <sharedItems count="17">
        <s v="&quot;Please Select Module or Submodule to Filter The Documents&quot;  Note displayed at document uopload page_x000a_Whereas Note message should not be displayed to the user."/>
        <s v="System must throw the error message when uploading the file size contaning the size 200 MB"/>
        <s v="System allow to the user for uploading mp3 , webp, Fig, HTML files."/>
        <s v="When user navigate to document upload page through the upload icon, all submodules dispalyed against the selected module. Where as it is expected submodules agaisnt the module should be populated"/>
        <s v="After checkmarking the show to all check box, File dispalyed on the get reomved, user need to refresh the page to view other files."/>
        <s v="After unselecting show to all check box, File dispalyed on the get reomved, user need to refresh the page to view other files."/>
        <s v="System must throw the error message when uploading the file size contaning the size 300 MB against project, Module / Submodule"/>
        <s v="System must throw the error message when uploading the file size contaning the size 300 MB against Module"/>
        <s v="System must throw the error message when uploading the file size contaning the size 300 MB against sub Module_x000a_"/>
        <s v="After inserting the record user need to refresh the webpage to see all the uploaded document."/>
        <s v="Recently Inserted Document record not updated on the first line against project."/>
        <s v="Recently Inserted Document record not updated on the first line against module."/>
        <s v="Recently Inserted Document record not updated on the first line against sub-module."/>
        <s v="Back button not found in the document upload page_x000a_and History page."/>
        <s v="Page header not displayed as &quot; Upload document&quot; on the document upload page."/>
        <s v="Deactive Submodule diplayed to the user for uploading the document."/>
        <s v="Deactive Module displayed to the user for uploading the document."/>
      </sharedItems>
    </cacheField>
    <cacheField name="Assign To" numFmtId="0">
      <sharedItems containsString="0" containsBlank="1" containsNonDate="0" count="1">
        <m/>
      </sharedItems>
    </cacheField>
    <cacheField name="Tester Status" numFmtId="0">
      <sharedItems count="1">
        <s v="New"/>
      </sharedItems>
    </cacheField>
    <cacheField name="Tester comment" numFmtId="0">
      <sharedItems count="13">
        <s v="9/2/2024_x000a_Note message should not be displayed to the user."/>
        <s v="9/2/2024_x000a_Sytem Getting stuck after uploading 200 MB file"/>
        <s v="9/2/2024_x000a_Multiple extension files are allowed by the system to upload against the project, module and submodule"/>
        <s v="9/2/2024_x000a_all submodules displayed to the user when user select one module."/>
        <s v="9/2/2024_x000a_When user logined with &quot;Show To ALL&quot; persmisssion _x000a_Go to consolidated view _x000a_Select any project and  select any file by checkbox"/>
        <s v="9/2/2024_x000a_When user logined with &quot;Show To ALL&quot; persmisssion _x000a_Go to consolidated view _x000a_Select any project and  deselect any file by checkbox"/>
        <s v="9/2/2024_x000a_Sytem Getting stuck after uploading 300 MB file and notfication not throwed by syetem"/>
        <s v="9/2/2024_x000a__x000a_Uploaded file are not displayed to the user "/>
        <s v="9/2/2024_x000a__x000a_record not found on the top row of the lsit of records"/>
        <s v="9/2/2024_x000a__x000a_Back button not displayed to the user on history page and upload document page"/>
        <s v="9/2/2024_x000a__x000a_Page heading as upload document is not found when user redirected ducument upload page."/>
        <s v="9/2/2024_x000a_Deactive submodule module should not displayed to the user when accessing module from document upload page"/>
        <s v="9/2/2024_x000a_Deactive module should not displayed to the user when accessing module from document upload page"/>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createdVersion="5" refreshedVersion="5" minRefreshableVersion="3" refreshedDate="45538.699525463" refreshedBy="User" recordCount="41">
  <cacheSource type="worksheet">
    <worksheetSource ref="A12:N29" sheet="TPM_Sheet"/>
  </cacheSource>
  <cacheFields count="14">
    <cacheField name="Case ID" numFmtId="0">
      <sharedItems count="41">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haredItems>
    </cacheField>
    <cacheField name="Module" numFmtId="0">
      <sharedItems count="2">
        <s v="Project Management"/>
        <s v="Settings"/>
      </sharedItems>
    </cacheField>
    <cacheField name="Submodule" numFmtId="0">
      <sharedItems count="2">
        <s v="Consolidated View"/>
        <s v="General setting"/>
      </sharedItems>
    </cacheField>
    <cacheField name="Req Id" numFmtId="0">
      <sharedItems containsBlank="1" count="7">
        <s v="BR001 - Require Icon on the consolidated view to upload project wise Attachment."/>
        <m/>
        <s v="BR002 - Upload document against project."/>
        <s v="BR002 - Require Icon on the consolidated view to upload project wise Attachment."/>
        <s v="BR003-Provision to upload Sub module wise document"/>
        <s v="BR004-Active records History button should show document name, uploaded by, uploaded at date time."/>
        <s v="BR005-Deactive records History button should show document name, uploaded by, uploaded at date time, deleted by, deleted at date time"/>
      </sharedItems>
    </cacheField>
    <cacheField name="Function" numFmtId="0">
      <sharedItems count="3">
        <s v="View"/>
        <s v="Add"/>
        <s v="Edit"/>
      </sharedItems>
    </cacheField>
    <cacheField name="Testing Type" numFmtId="0">
      <sharedItems count="4">
        <s v="UI"/>
        <s v="Functionality"/>
        <s v="Usability"/>
        <s v="Validation"/>
      </sharedItems>
    </cacheField>
    <cacheField name="Platform" numFmtId="0">
      <sharedItems count="2">
        <s v="Web"/>
        <s v="Website"/>
      </sharedItems>
    </cacheField>
    <cacheField name="Field" numFmtId="0">
      <sharedItems containsString="0" containsBlank="1" containsNonDate="0" count="1">
        <m/>
      </sharedItems>
    </cacheField>
    <cacheField name="Test Description" numFmtId="0">
      <sharedItems count="41">
        <s v="Verify the document upload page through consolidated view - icon"/>
        <s v="Verify the document upload page through consolidated view - Module"/>
        <s v="Verify user is able to upload the document( Pdf) through Consolidated view - icon"/>
        <s v="Verify user is able to upload the document( Jpeg) through Consolidated view - icon"/>
        <s v="Verify user is able to upload the document( Png) through Consolidated view - icon"/>
        <s v="Verify user is able to upload the document( doc/docx) through Consolidated view - icon"/>
        <s v="Verify user is able to upload the document( pptx) through Consolidated view - icon"/>
        <s v="Verify user is able to upload the document( mp4) through Consolidated view - icon"/>
        <s v="Verify last added files displayed at top in grid view"/>
        <s v="Verify user is able to upload the document through Consolidated view-Module"/>
        <s v="Verify user is able to upload the document against submodule wise through Consolidated view-Module"/>
        <s v="Verify History page for  active records"/>
        <s v="Verify history page for deactive records"/>
        <s v="Verify  Document with show all access is able to view the document by all users"/>
        <s v="Verify document without show all ( check box unchecked) is unable to view by users other than project owner"/>
        <s v="Verify document without show all ( check box unchecked) is unable to download the document by users other than project owner"/>
        <s v="Verify user with &quot;delete doc&quot; access is able to delete the documents"/>
        <s v="Verify all users able to view and download the document_x000a_"/>
        <s v="Verify that &quot;Delete DOC&quot; authority persons having the authority to  delete the document"/>
        <s v="Verify user is able to upload the file with 201MB size against project"/>
        <s v="Verify user is able to upload the document file size grater than 201 MB against module"/>
        <s v="Verify user is able to upload the document file size grater than 201MB against submodule"/>
        <s v="Verify system should not allow to upload the file other than .doc, .docx, .pdf, .pptx, .png, .jpeg, .mp4 etention"/>
        <s v="Verify user is able to upload the file equal to 200MB size against project"/>
        <s v="Verify user is able to upload the document file size equal to 200MB against module"/>
        <s v="Verify user is able to upload the document file size equal to 200MB against submodule"/>
        <s v="Verify &quot;is show to all &quot; checkbox by default behaviour"/>
        <s v="Verify back button to take user to previous page_x000a_1. From History page  to document upload page_x000a_2. From Document upload page to consolidated page"/>
        <s v="Verify page header get displayed upon redirecting to Upload document page"/>
        <s v="Verify Select user dropdown is populated with user name with emp id to differentiate the employee of same name"/>
        <s v="Deactive users won't populate while selecting user from  select user dropdown"/>
        <s v="Verify that a user can upload a document to against project by clicking the project icon."/>
        <s v="Verify that a user can upload a document to against module by clicking the project icon."/>
        <s v="Verify that a user can upload a document to against submodule by clicking the project icon."/>
        <s v="Verify that a user can upload a document to against project via the module view"/>
        <s v="Verify that a user can upload a document to against module by via module view."/>
        <s v="Verify that a user can upload a document to against sub module by via module view."/>
        <s v="Verify user is able to view the document uploaded against submodule via click on Icon ( besideProject name) or by selecting Module can accessible via model view"/>
        <s v="Verify user is able to view the document uploaded against module by selecting Module can accessible via model view"/>
        <s v="Verify that user should see the all document against module via project icon."/>
        <s v="Verify that user should see the all document against submodule module via project icon."/>
      </sharedItems>
    </cacheField>
    <cacheField name="Test steps" numFmtId="0">
      <sharedItems count="22" longText="1">
        <s v="1. Click on the URL- http://3.108.206.34/2_Testing/TechTicket_x000a_2. Logi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Add File _x000a_9. Choose file_x000a_10.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history icon under action column against file name _x000a_9. observe the history page details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De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against file name _x000a_9. click on Delete button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 &amp; submodule_x000a_8.Click on download icon against document name _x000a__x000a_"/>
        <s v="1. Click on the URL- http://3.108.206.34/2_Testing/TechTicket_x000a_2. Logon - enter the username &amp; password _x000a_3. Click on Sign In _x000a_4. Click on &quot; Project Management &quot; menu_x000a_5. Click on Conslidated Menu _x000a_6. Click on icon next to Module_x000a_7. upload the document_x000a_"/>
        <s v="1. Click on the URL- http://3.108.206.34/2_Testing/TechTicket_x000a_2. Logon - enter the username &amp; password _x000a_3. Click on Sign In _x000a_4. Click on &quot; Project Management &quot; menu_x000a_5. Click on Conslidated Menu _x000a_6. Click on icon to upload document_x000a_7. upload the document_x000a_"/>
        <s v="1. Click on the URL- http://3.108.206.34/2_Testing/TechTicket_x000a_2. Logon - enter the username &amp; password _x000a_3. Click on Sign In _x000a_4. Click on &quot; Project Management &quot; menu_x000a_5. Click on Conslidated Menu _x000a_6. Click on icon next to sub module Module_x000a_7. upload the document_x000a_"/>
        <s v="1. Click on the URL- http://3.108.206.34/2_Testing/TechTicket_x000a_2. Login - enter the username &amp; password _x000a_3. Click on Sign In _x000a_4. Click on &quot; Project Management &quot; menu_x000a_5. Click on Conslidated Menu _x000a_6. Click on icon next to sub module Module_x000a_7. "/>
        <s v="1. Click on the URL- http://3.108.206.34/2_Testing/TechTicket_x000a_2. Login - enter the username &amp; password _x000a_3. Click on Sign In _x000a_4. Click on &quot;Setting &quot; menu_x000a_5. Click on Add Setting_x000a_6. observe the select user drop down"/>
        <s v="1. Click on the URL- http://3.108.206.34/2_Testing/TechTicket_x000a_2. Login - enter the username &amp; password _x000a_3. Click on Sign In _x000a_4. Click on &quot;Setting &quot; menu_x000a_5. Click on show to all _x000a_6. Check the selected user "/>
        <s v="1. Click on the URL- http://3.108.206.34/2_Testing/TechTicket_x000a_2. Login - enter the username &amp; password _x000a_3. Click on Sign In _x000a_4. Click on &quot; Project Management &quot; menu_x000a_5. Click on Conslidated Menu _x000a_6. Click on icon _x000a_7. upload the document"/>
        <s v="1. Click on the URL- http://3.108.206.34/2_Testing/TechTicket_x000a_2. Login - enter the username &amp; password _x000a_3. Click on Sign In _x000a_4. Click on &quot; Project Management &quot; menu_x000a_5. Click on Conslidated Menu _x000a_6. Select the module_x000a_7. upload the document"/>
        <s v="1. Click on the URL- http://3.108.206.34/2_Testing/TechTicket_x000a_2. Login - enter the username &amp; password _x000a_3. Click on Sign In _x000a_4. Click on &quot; Project Management &quot; menu_x000a_5. Click on Conslidated Menu _x000a_6. Select the module_x000a_7. select the sub module_x000a_8. upload the document"/>
        <s v="1. Click on the URL- http://3.108.206.34/2_Testing/TechTicket_x000a_2. Login - enter the username &amp; password _x000a_3. Click on Sign In _x000a_4. Click on &quot; Project Management &quot; menu_x000a_5. Click on Conslidated Menu _x000a_6. upload the document without selecting submodule"/>
        <s v="1. Click on the URL- http://3.108.206.34/2_Testing/TechTicket_x000a_2. Login - enter the username &amp; password _x000a_3. Click on Sign In _x000a_4. Click on &quot; Project Management &quot; menu_x000a_5. Click on Conslidated Menu _x000a_6. Select the module_x000a_7. select the submodule_x000a_8. upload the document_x000a_9. go to consolidated view _x000a_10. select the module_x000a_10. check the files"/>
        <s v="1. Click on the URL- http://3.108.206.34/2_Testing/TechTicket_x000a_2. Login - enter the username &amp; password _x000a_3. Click on Sign In _x000a_4. Click on &quot; Project Management &quot; menu_x000a_5. Click on Conslidated Menu _x000a_6. Select the module_x000a_7. select the submodule_x000a_8. upload the document_x000a_9. go to consolidated view _x000a_10. click on project icon _x000a_11. check the documents."/>
      </sharedItems>
    </cacheField>
    <cacheField name="Expected Result" numFmtId="0">
      <sharedItems count="31" longText="1">
        <s v="Upon successful logi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_x000a_2. Submodule(dropdown)- single selection_x000a_3. Status( radio button) - Active , Deactive _x000a_4. Add Files (button)_x000a_Note: ( 3rd section)_x000a_1) Please Select Documents for Delete and Restore_x000a_2) Please Select Deactive To Check Deleted Documents_x000a_Document details in grid view( 4th section)_x000a_1. Check box ( by default unchecked)_x000a_2. Sr. no_x000a_3. Show to all ( checkbox)_x000a_4. Actions ( History, download)_x000a_5. File Name_x000a_6. Project Name_x000a_7. Module Name_x000a_8. SubModule Name_x000a_"/>
        <s v="Upon successful logo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prepopulated with module name_x000a_2. Submodule(dropdown)- single selection_x000a_3. Status( radio button) - Active , Deactive _x000a_4. Add Files (button)_x000a_Note: ( 3rd section)_x000a_1) Please Select Documents for Delete and Restore_x000a_2) Please Select Deactive To Check Deleted Documents_x000a_3) Please Select Module or Submodule to Filter The Documents_x000a_Document details in grid view( 4th section)_x000a_1. Check box ( by default unchecked)_x000a_2. Sr. no_x000a_3. Show to all ( checkbox)_x000a_4. Actions ( History, download)_x000a_5. File Name_x000a_6. Project Name_x000a_7. Module Name_x000a_8. SubModule Name_x000a_"/>
        <s v="1.System should throw acknowledgement message for succesfully inserted the same file._x000a_2. Uploaded file  details are displayed in 4th section ._x000a_3. Latest records gets displayed at Top_x000a_4. Project, Module &amp;Submodule won't populated"/>
        <s v="Last added file should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_x000a_3. Latest records gets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 and Submodule dropdown is populated with submodule mapped to module._x000a_3. Latest records gets displayed at Top"/>
        <s v="History page is populated with details under below fields_x000a_1. Sr ( Serial no )_x000a_2. Document Name _x000a_3. Status ( Active/Deactive)_x000a_4. Host name (Ip address)_x000a_5. Updated By _x000a_6. Updtaed At_x000a_7. Deleted By_x000a_8. Deleted At"/>
        <s v="History page is populated with details under below fields_x000a_1. Sr ( Serial no )_x000a_2. Document Name _x000a_3. Status ( Active/Deactive)_x000a_4. Host name_x000a_5. Updated By _x000a_6. Updated At_x000a_7. Deleted by_x000a_8. Deleted at "/>
        <s v="All users whomever has Consolidated menu access is able to view the document with Show all access"/>
        <s v="Only project owner can view this document and all users is unable to view the same."/>
        <s v="Only project owner can view and download this document and all users is unable to view the same.hence unable to download"/>
        <s v="System should throw the Successful deletion message ."/>
        <s v="The selected file get downloaded"/>
        <s v="The selected file get deleted"/>
        <s v="System should throw error message"/>
        <s v="System should throw successful acknowledgement"/>
        <s v="&quot; Is show to all &quot; field is by default populated with Yes "/>
        <s v="Back button  take user to previous page_x000a_1. From History page  to document upload page_x000a_2. From Document upload page to consolidated page"/>
        <s v="Page header get displayed as &quot; Upload document&quot;"/>
        <s v="Drop should be displayed with user name and employee id"/>
        <s v="Deactive users won't populate in Select user dropdown"/>
        <s v="Document should be uploaded against the project and can viewed by clicking on the project icon"/>
        <s v="Document should be uploaded against the module and can viewed by clicking on the project icon"/>
        <s v="Document should be uploaded against the submodule and can viewed by clicking on the project icon"/>
        <s v="The document should be uploaded against the project and accessible via the module view."/>
        <s v="The document should be uploaded against the module and accessible via the module view."/>
        <s v="The docuemnt should be uploaded against submodule and accessible via module view"/>
        <s v="user should able to see all the documents from submodule view which is uploaded via project icon."/>
        <s v="user should able to see all the documents from module view which is uploaded via project icon."/>
        <s v="user should be able to see all thee document against the module from project view icon."/>
        <s v="user should be able to see all thee document against the sub module from project view.icon "/>
      </sharedItems>
    </cacheField>
    <cacheField name="Actual Result" numFmtId="0">
      <sharedItems count="19">
        <s v="9/2/2024_x000a_All fields are present as per the expected result except the filter message_x000a_As per the requirement No. BR006 Note message should not displayed to the user._x000a_Note 3 : &quot;3) Please Select Module or Submodule to Filter The Documents&quot; should be removed."/>
        <s v="9/2/2024_x000a_PDF uploaded to the system but Success message dispalyaed at 2 time_x000a_Latest record not displayed at the top._x000a_It getting displayed at the last_x000a_"/>
        <s v="9/2/2024_x000a_jepg uploaded to the system but Success message dispalyaed at 2 time_x000a_Latest record not displayed at the top._x000a_It getting displayed at the last_x000a_"/>
        <s v="9/2/2024_x000a_png uploaded to the system but Success message dispalyaed at 2 time_x000a_Latest record not displayed at the top._x000a_It getting displayed at the last_x000a_"/>
        <s v="9/2/2024_x000a_doc and docx file uploaded to the system but Success message dispalyaed at 2 time_x000a_Latest record not displayed at the top._x000a_It getting displayed at the last_x000a_"/>
        <s v="9/2/2024_x000a_PPTX file uploaded to the system but Success message dispalyaed at 2 time_x000a_Latest record not displayed at the top._x000a_It getting displayed at the last_x000a_"/>
        <s v="9/2/2024_x000a_mp4 file uploaded to the system but Success message dispalyaed at 2 time_x000a_Latest record not displayed at the top._x000a_It getting displayed at the last"/>
        <s v="9/2/2024_x000a_Sample file uploaded to the system but Success message dispalyaed at 2 time_x000a_Latest record not displayed at the top._x000a_"/>
        <s v="9/2/2024_x000a_As expected"/>
        <s v="9/2/2024_x000a_As expected_x000a_After checkmarking on chech box all files getting hide."/>
        <s v="9/2/2024_x000a_As expected_x000a_"/>
        <s v="9/2/2024_x000a_Not as expected_x000a_System gets stuck after uploading the file."/>
        <s v="9/2/2024_x000a_Not as expected_x000a_System gets stuck after uploading the file._x000a_"/>
        <s v="9/2/2024_x000a_Not As expected_x000a_System is accepting the all the file extensions _x000a_And Not throwing any error message"/>
        <s v="9/2/2024_x000a_Not As expected_x000a_System getting stuck while uploading 200 mb file nonotifiation displayed for the progress of uploading"/>
        <s v="9/2/2024_x000a_Not as expected_x000a_Button is not present on the history page._x000a_Button not found document upload page."/>
        <s v="9/2/2024_x000a_Not as expected_x000a_Upload Document Heading not found on the header part of document upload page"/>
        <s v="9/2/2024_x000a_Not as expected_x000a_User can see the users along with employee id"/>
        <s v="9/2/2024_x000a_As Expected _x000a_"/>
      </sharedItems>
    </cacheField>
    <cacheField name="Screen Shot" numFmtId="0">
      <sharedItems containsString="0" containsBlank="1" containsNonDate="0" count="1">
        <m/>
      </sharedItems>
    </cacheField>
    <cacheField name="Status Dt 9/2/2024" numFmtId="0">
      <sharedItems count="2">
        <s v="Fail"/>
        <s v="Pass"/>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createdVersion="5" refreshedVersion="5" minRefreshableVersion="3" refreshedDate="45538.706724537" refreshedBy="User" recordCount="41">
  <cacheSource type="worksheet">
    <worksheetSource ref="A12:Q29" sheet="TPM_Sheet"/>
  </cacheSource>
  <cacheFields count="17">
    <cacheField name="Case ID" numFmtId="0">
      <sharedItems count="41">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haredItems>
    </cacheField>
    <cacheField name="Module" numFmtId="0">
      <sharedItems count="2">
        <s v="Project Management"/>
        <s v="Settings"/>
      </sharedItems>
    </cacheField>
    <cacheField name="Submodule" numFmtId="0">
      <sharedItems count="2">
        <s v="Consolidated View"/>
        <s v="General setting"/>
      </sharedItems>
    </cacheField>
    <cacheField name="Req Id" numFmtId="0">
      <sharedItems containsBlank="1" count="7">
        <s v="BR001 - Require Icon on the consolidated view to upload project wise Attachment."/>
        <m/>
        <s v="BR002 - Upload document against project."/>
        <s v="BR002 - Require Icon on the consolidated view to upload project wise Attachment."/>
        <s v="BR003-Provision to upload Sub module wise document"/>
        <s v="BR004-Active records History button should show document name, uploaded by, uploaded at date time."/>
        <s v="BR005-Deactive records History button should show document name, uploaded by, uploaded at date time, deleted by, deleted at date time"/>
      </sharedItems>
    </cacheField>
    <cacheField name="Function" numFmtId="0">
      <sharedItems count="3">
        <s v="View"/>
        <s v="Add"/>
        <s v="Edit"/>
      </sharedItems>
    </cacheField>
    <cacheField name="Testing Type" numFmtId="0">
      <sharedItems count="4">
        <s v="UI"/>
        <s v="Functionality"/>
        <s v="Usability"/>
        <s v="Validation"/>
      </sharedItems>
    </cacheField>
    <cacheField name="Platform" numFmtId="0">
      <sharedItems count="2">
        <s v="Web"/>
        <s v="Website"/>
      </sharedItems>
    </cacheField>
    <cacheField name="Field" numFmtId="0">
      <sharedItems containsString="0" containsBlank="1" containsNonDate="0" count="1">
        <m/>
      </sharedItems>
    </cacheField>
    <cacheField name="Test Description" numFmtId="0">
      <sharedItems count="41">
        <s v="Verify the document upload page through consolidated view - icon"/>
        <s v="Verify the document upload page through consolidated view - Module"/>
        <s v="Verify user is able to upload the document( Pdf) through Consolidated view - icon"/>
        <s v="Verify user is able to upload the document( Jpeg) through Consolidated view - icon"/>
        <s v="Verify user is able to upload the document( Png) through Consolidated view - icon"/>
        <s v="Verify user is able to upload the document( doc/docx) through Consolidated view - icon"/>
        <s v="Verify user is able to upload the document( pptx) through Consolidated view - icon"/>
        <s v="Verify user is able to upload the document( mp4) through Consolidated view - icon"/>
        <s v="Verify last added files displayed at top in grid view"/>
        <s v="Verify user is able to upload the document through Consolidated view-Module"/>
        <s v="Verify user is able to upload the document against submodule wise through Consolidated view-Module"/>
        <s v="Verify History page for  active records"/>
        <s v="Verify history page for deactive records"/>
        <s v="Verify  Document with show all access is able to view the document by all users"/>
        <s v="Verify document without show all ( check box unchecked) is unable to view by users other than project owner"/>
        <s v="Verify document without show all ( check box unchecked) is unable to download the document by users other than project owner"/>
        <s v="Verify user with &quot;delete doc&quot; access is able to delete the documents"/>
        <s v="Verify all users able to view and download the document_x000a_"/>
        <s v="Verify that &quot;Delete DOC&quot; authority persons having the authority to  delete the document"/>
        <s v="Verify user is able to upload the file with 201MB size against project"/>
        <s v="Verify user is able to upload the document file size grater than 201 MB against module"/>
        <s v="Verify user is able to upload the document file size grater than 201MB against submodule"/>
        <s v="Verify system should not allow to upload the file other than .doc, .docx, .pdf, .pptx, .png, .jpeg, .mp4 etention"/>
        <s v="Verify user is able to upload the file equal to 200MB size against project"/>
        <s v="Verify user is able to upload the document file size equal to 200MB against module"/>
        <s v="Verify user is able to upload the document file size equal to 200MB against submodule"/>
        <s v="Verify &quot;is show to all &quot; checkbox by default behaviour"/>
        <s v="Verify back button to take user to previous page_x000a_1. From History page  to document upload page_x000a_2. From Document upload page to consolidated page"/>
        <s v="Verify page header get displayed upon redirecting to Upload document page"/>
        <s v="Verify Select user dropdown is populated with user name with emp id to differentiate the employee of same name"/>
        <s v="Deactive users won't populate while selecting user from  select user dropdown"/>
        <s v="Verify that a user can upload a document to against project by clicking the project icon."/>
        <s v="Verify that a user can upload a document to against module by clicking the project icon."/>
        <s v="Verify that a user can upload a document to against submodule by clicking the project icon."/>
        <s v="Verify that a user can upload a document to against project via the module view"/>
        <s v="Verify that a user can upload a document to against module by via module view."/>
        <s v="Verify that a user can upload a document to against sub module by via module view."/>
        <s v="Verify user is able to view the document uploaded against submodule via click on Icon ( besideProject name) or by selecting Module can accessible via model view"/>
        <s v="Verify user is able to view the document uploaded against module by selecting Module can accessible via model view"/>
        <s v="Verify that user should see the all document against module via project icon."/>
        <s v="Verify that user should see the all document against submodule module via project icon."/>
      </sharedItems>
    </cacheField>
    <cacheField name="Test steps" numFmtId="0">
      <sharedItems count="22" longText="1">
        <s v="1. Click on the URL- http://3.108.206.34/2_Testing/TechTicket_x000a_2. Logi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Add File _x000a_9. Choose file_x000a_10.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history icon under action column against file name _x000a_9. observe the history page details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De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against file name _x000a_9. click on Delete button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 &amp; submodule_x000a_8.Click on download icon against document name _x000a__x000a_"/>
        <s v="1. Click on the URL- http://3.108.206.34/2_Testing/TechTicket_x000a_2. Logon - enter the username &amp; password _x000a_3. Click on Sign In _x000a_4. Click on &quot; Project Management &quot; menu_x000a_5. Click on Conslidated Menu _x000a_6. Click on icon next to Module_x000a_7. upload the document_x000a_"/>
        <s v="1. Click on the URL- http://3.108.206.34/2_Testing/TechTicket_x000a_2. Logon - enter the username &amp; password _x000a_3. Click on Sign In _x000a_4. Click on &quot; Project Management &quot; menu_x000a_5. Click on Conslidated Menu _x000a_6. Click on icon to upload document_x000a_7. upload the document_x000a_"/>
        <s v="1. Click on the URL- http://3.108.206.34/2_Testing/TechTicket_x000a_2. Logon - enter the username &amp; password _x000a_3. Click on Sign In _x000a_4. Click on &quot; Project Management &quot; menu_x000a_5. Click on Conslidated Menu _x000a_6. Click on icon next to sub module Module_x000a_7. upload the document_x000a_"/>
        <s v="1. Click on the URL- http://3.108.206.34/2_Testing/TechTicket_x000a_2. Login - enter the username &amp; password _x000a_3. Click on Sign In _x000a_4. Click on &quot; Project Management &quot; menu_x000a_5. Click on Conslidated Menu _x000a_6. Click on icon next to sub module Module_x000a_7. "/>
        <s v="1. Click on the URL- http://3.108.206.34/2_Testing/TechTicket_x000a_2. Login - enter the username &amp; password _x000a_3. Click on Sign In _x000a_4. Click on &quot;Setting &quot; menu_x000a_5. Click on Add Setting_x000a_6. observe the select user drop down"/>
        <s v="1. Click on the URL- http://3.108.206.34/2_Testing/TechTicket_x000a_2. Login - enter the username &amp; password _x000a_3. Click on Sign In _x000a_4. Click on &quot;Setting &quot; menu_x000a_5. Click on show to all _x000a_6. Check the selected user "/>
        <s v="1. Click on the URL- http://3.108.206.34/2_Testing/TechTicket_x000a_2. Login - enter the username &amp; password _x000a_3. Click on Sign In _x000a_4. Click on &quot; Project Management &quot; menu_x000a_5. Click on Conslidated Menu _x000a_6. Click on icon _x000a_7. upload the document"/>
        <s v="1. Click on the URL- http://3.108.206.34/2_Testing/TechTicket_x000a_2. Login - enter the username &amp; password _x000a_3. Click on Sign In _x000a_4. Click on &quot; Project Management &quot; menu_x000a_5. Click on Conslidated Menu _x000a_6. Select the module_x000a_7. upload the document"/>
        <s v="1. Click on the URL- http://3.108.206.34/2_Testing/TechTicket_x000a_2. Login - enter the username &amp; password _x000a_3. Click on Sign In _x000a_4. Click on &quot; Project Management &quot; menu_x000a_5. Click on Conslidated Menu _x000a_6. Select the module_x000a_7. select the sub module_x000a_8. upload the document"/>
        <s v="1. Click on the URL- http://3.108.206.34/2_Testing/TechTicket_x000a_2. Login - enter the username &amp; password _x000a_3. Click on Sign In _x000a_4. Click on &quot; Project Management &quot; menu_x000a_5. Click on Conslidated Menu _x000a_6. upload the document without selecting submodule"/>
        <s v="1. Click on the URL- http://3.108.206.34/2_Testing/TechTicket_x000a_2. Login - enter the username &amp; password _x000a_3. Click on Sign In _x000a_4. Click on &quot; Project Management &quot; menu_x000a_5. Click on Conslidated Menu _x000a_6. Select the module_x000a_7. select the submodule_x000a_8. upload the document_x000a_9. go to consolidated view _x000a_10. select the module_x000a_10. check the files"/>
        <s v="1. Click on the URL- http://3.108.206.34/2_Testing/TechTicket_x000a_2. Login - enter the username &amp; password _x000a_3. Click on Sign In _x000a_4. Click on &quot; Project Management &quot; menu_x000a_5. Click on Conslidated Menu _x000a_6. Select the module_x000a_7. select the submodule_x000a_8. upload the document_x000a_9. go to consolidated view _x000a_10. click on project icon _x000a_11. check the documents."/>
      </sharedItems>
    </cacheField>
    <cacheField name="Expected Result" numFmtId="0">
      <sharedItems count="31" longText="1">
        <s v="Upon successful logi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_x000a_2. Submodule(dropdown)- single selection_x000a_3. Status( radio button) - Active , Deactive _x000a_4. Add Files (button)_x000a_Note: ( 3rd section)_x000a_1) Please Select Documents for Delete and Restore_x000a_2) Please Select Deactive To Check Deleted Documents_x000a_Document details in grid view( 4th section)_x000a_1. Check box ( by default unchecked)_x000a_2. Sr. no_x000a_3. Show to all ( checkbox)_x000a_4. Actions ( History, download)_x000a_5. File Name_x000a_6. Project Name_x000a_7. Module Name_x000a_8. SubModule Name_x000a_"/>
        <s v="Upon successful logo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prepopulated with module name_x000a_2. Submodule(dropdown)- single selection_x000a_3. Status( radio button) - Active , Deactive _x000a_4. Add Files (button)_x000a_Note: ( 3rd section)_x000a_1) Please Select Documents for Delete and Restore_x000a_2) Please Select Deactive To Check Deleted Documents_x000a_3) Please Select Module or Submodule to Filter The Documents_x000a_Document details in grid view( 4th section)_x000a_1. Check box ( by default unchecked)_x000a_2. Sr. no_x000a_3. Show to all ( checkbox)_x000a_4. Actions ( History, download)_x000a_5. File Name_x000a_6. Project Name_x000a_7. Module Name_x000a_8. SubModule Name_x000a_"/>
        <s v="1.System should throw acknowledgement message for succesfully inserted the same file._x000a_2. Uploaded file  details are displayed in 4th section ._x000a_3. Latest records gets displayed at Top_x000a_4. Project, Module &amp;Submodule won't populated"/>
        <s v="Last added file should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_x000a_3. Latest records gets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 and Submodule dropdown is populated with submodule mapped to module._x000a_3. Latest records gets displayed at Top"/>
        <s v="History page is populated with details under below fields_x000a_1. Sr ( Serial no )_x000a_2. Document Name _x000a_3. Status ( Active/Deactive)_x000a_4. Host name (Ip address)_x000a_5. Updated By _x000a_6. Updtaed At_x000a_7. Deleted By_x000a_8. Deleted At"/>
        <s v="History page is populated with details under below fields_x000a_1. Sr ( Serial no )_x000a_2. Document Name _x000a_3. Status ( Active/Deactive)_x000a_4. Host name_x000a_5. Updated By _x000a_6. Updated At_x000a_7. Deleted by_x000a_8. Deleted at "/>
        <s v="All users whomever has Consolidated menu access is able to view the document with Show all access"/>
        <s v="Only project owner can view this document and all users is unable to view the same."/>
        <s v="Only project owner can view and download this document and all users is unable to view the same.hence unable to download"/>
        <s v="System should throw the Successful deletion message ."/>
        <s v="The selected file get downloaded"/>
        <s v="The selected file get deleted"/>
        <s v="System should throw error message"/>
        <s v="System should throw successful acknowledgement"/>
        <s v="&quot; Is show to all &quot; field is by default populated with Yes "/>
        <s v="Back button  take user to previous page_x000a_1. From History page  to document upload page_x000a_2. From Document upload page to consolidated page"/>
        <s v="Page header get displayed as &quot; Upload document&quot;"/>
        <s v="Drop should be displayed with user name and employee id"/>
        <s v="Deactive users won't populate in Select user dropdown"/>
        <s v="Document should be uploaded against the project and can viewed by clicking on the project icon"/>
        <s v="Document should be uploaded against the module and can viewed by clicking on the project icon"/>
        <s v="Document should be uploaded against the submodule and can viewed by clicking on the project icon"/>
        <s v="The document should be uploaded against the project and accessible via the module view."/>
        <s v="The document should be uploaded against the module and accessible via the module view."/>
        <s v="The docuemnt should be uploaded against submodule and accessible via module view"/>
        <s v="user should able to see all the documents from submodule view which is uploaded via project icon."/>
        <s v="user should able to see all the documents from module view which is uploaded via project icon."/>
        <s v="user should be able to see all thee document against the module from project view icon."/>
        <s v="user should be able to see all thee document against the sub module from project view.icon "/>
      </sharedItems>
    </cacheField>
    <cacheField name="Actual Result" numFmtId="0">
      <sharedItems count="19">
        <s v="9/2/2024_x000a_All fields are present as per the expected result except the filter message_x000a_As per the requirement No. BR006 Note message should not displayed to the user._x000a_Note 3 : &quot;3) Please Select Module or Submodule to Filter The Documents&quot; should be removed."/>
        <s v="9/2/2024_x000a_PDF uploaded to the system but Success message dispalyaed at 2 time_x000a_Latest record not displayed at the top._x000a_It getting displayed at the last_x000a_"/>
        <s v="9/2/2024_x000a_jepg uploaded to the system but Success message dispalyaed at 2 time_x000a_Latest record not displayed at the top._x000a_It getting displayed at the last_x000a_"/>
        <s v="9/2/2024_x000a_png uploaded to the system but Success message dispalyaed at 2 time_x000a_Latest record not displayed at the top._x000a_It getting displayed at the last_x000a_"/>
        <s v="9/2/2024_x000a_doc and docx file uploaded to the system but Success message dispalyaed at 2 time_x000a_Latest record not displayed at the top._x000a_It getting displayed at the last_x000a_"/>
        <s v="9/2/2024_x000a_PPTX file uploaded to the system but Success message dispalyaed at 2 time_x000a_Latest record not displayed at the top._x000a_It getting displayed at the last_x000a_"/>
        <s v="9/2/2024_x000a_mp4 file uploaded to the system but Success message dispalyaed at 2 time_x000a_Latest record not displayed at the top._x000a_It getting displayed at the last"/>
        <s v="9/2/2024_x000a_Sample file uploaded to the system but Success message dispalyaed at 2 time_x000a_Latest record not displayed at the top._x000a_"/>
        <s v="9/2/2024_x000a_As expected"/>
        <s v="9/2/2024_x000a_As expected_x000a_After checkmarking on chech box all files getting hide."/>
        <s v="9/2/2024_x000a_As expected_x000a_"/>
        <s v="9/2/2024_x000a_Not as expected_x000a_System gets stuck after uploading the file."/>
        <s v="9/2/2024_x000a_Not as expected_x000a_System gets stuck after uploading the file._x000a_"/>
        <s v="9/2/2024_x000a_Not As expected_x000a_System is accepting the all the file extensions _x000a_And Not throwing any error message"/>
        <s v="9/2/2024_x000a_Not As expected_x000a_System getting stuck while uploading 200 mb file nonotifiation displayed for the progress of uploading"/>
        <s v="9/2/2024_x000a_Not as expected_x000a_Button is not present on the history page._x000a_Button not found document upload page."/>
        <s v="9/2/2024_x000a_Not as expected_x000a_Upload Document Heading not found on the header part of document upload page"/>
        <s v="9/2/2024_x000a_Not as expected_x000a_User can see the users along with employee id"/>
        <s v="9/2/2024_x000a_As Expected _x000a_"/>
      </sharedItems>
    </cacheField>
    <cacheField name="Screen Shot" numFmtId="0">
      <sharedItems containsString="0" containsBlank="1" containsNonDate="0" count="1">
        <m/>
      </sharedItems>
    </cacheField>
    <cacheField name="Status Dt 9/2/2024" numFmtId="0">
      <sharedItems count="2">
        <s v="Fail"/>
        <s v="Pass"/>
      </sharedItems>
    </cacheField>
    <cacheField name="Priority" numFmtId="0">
      <sharedItems containsString="0" containsBlank="1" containsNonDate="0" count="1">
        <m/>
      </sharedItems>
    </cacheField>
    <cacheField name="Severity" numFmtId="0">
      <sharedItems count="3">
        <s v="High"/>
        <s v="Low"/>
        <s v="Medium"/>
      </sharedItems>
    </cacheField>
    <cacheField name="Written Date" numFmtId="0">
      <sharedItems containsString="0" containsBlank="1" containsNonDate="0" containsDate="1" minDate="2024-09-02T00:00:00" maxDate="2024-09-02T00:00:00" count="2">
        <d v="2024-09-02T00:00:00"/>
        <m/>
      </sharedItems>
    </cacheField>
  </cacheFields>
</pivotCacheDefinition>
</file>

<file path=xl/pivotCache/pivotCacheDefinition6.xml><?xml version="1.0" encoding="utf-8"?>
<pivotCacheDefinition xmlns="http://schemas.openxmlformats.org/spreadsheetml/2006/main" xmlns:r="http://schemas.openxmlformats.org/officeDocument/2006/relationships" r:id="rId1" createdVersion="8" refreshedVersion="8" minRefreshableVersion="3" refreshedDate="45538.8548719907" refreshedBy="Excel Services" recordCount="30">
  <cacheSource type="worksheet">
    <worksheetSource ref="A12:U29" sheet="TPM_Sheet"/>
  </cacheSource>
  <cacheFields count="21">
    <cacheField name="Case ID" numFmtId="0"/>
    <cacheField name="Module" numFmtId="0"/>
    <cacheField name="Submodule" numFmtId="0">
      <sharedItems count="2">
        <s v="Consolidated View"/>
        <s v="General setting"/>
      </sharedItems>
    </cacheField>
    <cacheField name="Req Id" numFmtId="0"/>
    <cacheField name="Function" numFmtId="0"/>
    <cacheField name="Testing Type" numFmtId="0"/>
    <cacheField name="Platform" numFmtId="0"/>
    <cacheField name="Field" numFmtId="0"/>
    <cacheField name="Test Description" numFmtId="0"/>
    <cacheField name="Test steps" numFmtId="0"/>
    <cacheField name="Expected Result" numFmtId="0"/>
    <cacheField name="Actual Result" numFmtId="0"/>
    <cacheField name="Screen Shot" numFmtId="0"/>
    <cacheField name="Status Dt 9/2/2024" numFmtId="0">
      <sharedItems count="2">
        <s v="Fail"/>
        <s v="Pass"/>
      </sharedItems>
    </cacheField>
    <cacheField name="Priority" numFmtId="0"/>
    <cacheField name="Severity" numFmtId="0">
      <sharedItems count="3">
        <s v="High"/>
        <s v="Low"/>
        <s v="Medium"/>
      </sharedItems>
    </cacheField>
    <cacheField name="Written Date" numFmtId="178"/>
    <cacheField name="Review Remark" numFmtId="0"/>
    <cacheField name="BA Remark" numFmtId="0"/>
    <cacheField name="Developer Remark" numFmtId="0"/>
    <cacheField name="Last Updated Date" numFmtId="0"/>
  </cacheFields>
</pivotCacheDefinition>
</file>

<file path=xl/pivotCache/pivotCacheDefinition7.xml><?xml version="1.0" encoding="utf-8"?>
<pivotCacheDefinition xmlns="http://schemas.openxmlformats.org/spreadsheetml/2006/main" xmlns:r="http://schemas.openxmlformats.org/officeDocument/2006/relationships" r:id="rId1" createdVersion="5" refreshedVersion="5" minRefreshableVersion="3" refreshedDate="45547.8092592593" refreshedBy="User" recordCount="37">
  <cacheSource type="worksheet">
    <worksheetSource ref="A12:U29" sheet="TPM_Sheet"/>
  </cacheSource>
  <cacheFields count="22">
    <cacheField name="Case ID" numFmtId="0">
      <sharedItems count="37">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haredItems>
    </cacheField>
    <cacheField name="Module" numFmtId="0">
      <sharedItems count="2">
        <s v="Project Management"/>
        <s v="Settings"/>
      </sharedItems>
    </cacheField>
    <cacheField name="Submodule" numFmtId="0">
      <sharedItems count="2">
        <s v="Consolidated View"/>
        <s v="General Setting"/>
      </sharedItems>
    </cacheField>
    <cacheField name="Req Id" numFmtId="0">
      <sharedItems containsBlank="1" count="7">
        <s v="BR001 - Require Icon on the consolidated view to upload project wise Attachment."/>
        <m/>
        <s v="BR002 - Upload document against project."/>
        <s v="BR002 - Require Icon on the consolidated view to upload project wise Attachment."/>
        <s v="BR003-Provision to upload Sub module wise document"/>
        <s v="BR004-Active records History button should show document name, uploaded by, uploaded at date time."/>
        <s v="BR005-Deactive records History button should show document name, uploaded by, uploaded at date time, deleted by, deleted at date time"/>
      </sharedItems>
    </cacheField>
    <cacheField name="Function" numFmtId="0">
      <sharedItems count="3">
        <s v="View"/>
        <s v="Add"/>
        <s v="Edit"/>
      </sharedItems>
    </cacheField>
    <cacheField name="Testing Type" numFmtId="0">
      <sharedItems count="4">
        <s v="UI"/>
        <s v="Functionality"/>
        <s v="Usability"/>
        <s v="Validation"/>
      </sharedItems>
    </cacheField>
    <cacheField name="Platform" numFmtId="0">
      <sharedItems count="1">
        <s v="Web"/>
      </sharedItems>
    </cacheField>
    <cacheField name="Field" numFmtId="0">
      <sharedItems containsString="0" containsBlank="1" containsNonDate="0" count="1">
        <m/>
      </sharedItems>
    </cacheField>
    <cacheField name="Test Description" numFmtId="0">
      <sharedItems count="37">
        <s v="Verify the document upload page through consolidated view - icon"/>
        <s v="Verify the document upload page through consolidated view - Module"/>
        <s v="Verify user is able to upload the document( Pdf) through Consolidated view - icon"/>
        <s v="Verify user is able to upload the document( Jpeg) through Consolidated view - icon"/>
        <s v="Verify user is able to upload the document( Png) through Consolidated view - icon"/>
        <s v="Verify user is able to upload the document( doc/docx) through Consolidated view - icon"/>
        <s v="Verify user is able to upload the document( pptx) through Consolidated view - icon"/>
        <s v="Verify user is able to upload the document( mp4) through Consolidated view - icon"/>
        <s v="Verify that last uploaded files displayed at top in grid view"/>
        <s v="Verify user is able to upload the document against module wise through Consolidated view-Module"/>
        <s v="Verify user is able to upload the document against submodule wise through Consolidated view-Module"/>
        <s v="Verify History page for  active records"/>
        <s v="Verify history page for deactive records"/>
        <s v="Verify  Document with show all access is able to view the document by all users"/>
        <s v="Verify document without show all ( check box unchecked) is unable to view by users other than project owner"/>
        <s v="Verify document without show all ( check box unchecked) is unable to download the document by users other than project owner"/>
        <s v="Verify user with &quot;delete doc&quot; access is able to delete the documents"/>
        <s v="Verify all users able to view and download the document"/>
        <s v="Verify that &quot;Delete DOC&quot; authority persons having the authority to  delete the document"/>
        <s v="Verify user is able to upload the file with 201MB size against project"/>
        <s v="Verify user is able to upload the document file size grater than 201 MB against module"/>
        <s v="Verify user is able to upload the document file size grater than 201MB against submodule"/>
        <s v="Verify system should not allow to upload the file other than .doc, .docx, .pdf, .pptx, .png, .jpeg, .mp4 etention"/>
        <s v="Verify user is able to upload the file equal to 200MB size against project"/>
        <s v="Verify user is able to upload the document file size equal to 200MB against module"/>
        <s v="Verify user is able to upload the document file size equal to 200MB against submodule"/>
        <s v="Verify &quot;is show to all &quot; checkbox by default behaviour"/>
        <s v="Verify back button to take user to previous page_x000a_1. From History page  to document upload page_x000a_2. From Document upload page to consolidated page"/>
        <s v="Verify page header get displayed upon redirecting to Upload document page"/>
        <s v="Verify Select user dropdown is populated with user name with emp id to differentiate the employee of same name"/>
        <s v="Deactive users won't populate while selecting user from  select user dropdown"/>
        <s v="Verify that a user can upload a document to against module by clicking the project icon."/>
        <s v="Verify that a user can upload a document to against submodule by clicking the project icon."/>
        <s v="Verify that a user can upload a document to against module by via view module."/>
        <s v="Verify that a user can upload a document to against sub module by via view module."/>
        <s v="Verify user is able to view the document uploaded against submodule via click on Icon ( besideProject name) can accessible via view module"/>
        <s v="Verify user is able to view the document uploaded against module click on Icon ( besideProject name) can accessible via view module"/>
      </sharedItems>
    </cacheField>
    <cacheField name="Test steps" numFmtId="0">
      <sharedItems count="20" longText="1">
        <s v="1. Click on the URL- http://3.108.206.34/2_Testing/TechTicket_x000a_2. Login - enter the username &amp; password_x000a_3. Click on Sign In_x000a_4. Click on &quot; Project Management &quot; menu_x000a_5. Click on Conslidated Menu_x000a_6. Click on icon next to Project Name_x000a_7. observe he details at document upload page_x000a_8. "/>
        <s v="1. Click on the URL- http://3.108.206.34/2_Testing/TechTicket_x000a_2. Logon - enter the username &amp; password_x000a_3. Click on Sign In_x000a_4. Click on &quot; Project Management &quot; menu_x000a_5. Click on Conslidated Menu_x000a_6. Click on icon next to Project Name_x000a_7. observe he details at document upload page_x000a_8. "/>
        <s v="1. Click on the URL- http://3.108.206.34/2_Testing/TechTicket_x000a_2. Logon - enter the username &amp; password_x000a_3. Click on Sign In_x000a_4. Click on &quot; Project Management &quot; menu_x000a_5. Click on Conslidated Menu_x000a_6. Click on icon next to Project Name_x000a_7. Click on Add File_x000a_8. Choose file_x000a_9. Click on Submit button"/>
        <s v="1. Click on the URL- http://3.108.206.34/2_Testing/TechTicket_x000a_2. Logon - enter the username &amp; password_x000a_3. Click on Sign In_x000a_4. Click on &quot; Project Management &quot; menu_x000a_5. Click on Conslidated Menu_x000a_6. Click on icon next to Project Name_x000a_7. Click on Add File_x000a_8. Choose file_x000a_9. Click on Submit button_x000a_10.observe the grid view"/>
        <s v="1. Click on the URL- http://3.108.206.34/2_Testing/TechTicket_x000a_2. Logon - enter the username &amp; password_x000a_3. Click on Sign In_x000a_4. Click on &quot; Project Management &quot; menu_x000a_5. Click on Conslidated Menu_x000a_6. Click on icon next to Module_x000a_7. Select tthe module_x000a_8.Click on Add File_x000a_9. Choose file_x000a_10. Click on Submit button_x000a_10.observe the grid view"/>
        <s v="1. Click on the URL- http://3.108.206.34/2_Testing/TechTicket_x000a_2. Logon - enter the username &amp; password_x000a_3. Click on Sign In_x000a_4. Click on &quot; Project Management &quot; menu_x000a_5. Click on Conslidated Menu_x000a_6. Click on icon next to Module_x000a_7. Select tthe module_x000a_8.Click on history icon under action column against file name_x000a_9. observe the history page details"/>
        <s v="1. Click on the URL- http://3.108.206.34/2_Testing/TechTicket_x000a_2. Logon - enter the username &amp; password_x000a_3. Click on Sign In_x000a_4. Click on &quot; Project Management &quot; menu_x000a_5. Click on Conslidated Menu_x000a_6. Click on icon next to Module_x000a_7. Select tthe module_x000a_8.Select the checkbox ( show all) against file name_x000a_9."/>
        <s v="1. Click on the URL- http://3.108.206.34/2_Testing/TechTicket_x000a_2. Logon - enter the username &amp; password_x000a_3. Click on Sign In_x000a_4. Click on &quot; Project Management &quot; menu_x000a_5. Click on Conslidated Menu_x000a_6. Click on icon next to Module_x000a_7. Select tthe module_x000a_8.DeSelect the checkbox ( show all) against file name_x000a_9."/>
        <s v="1. Click on the URL- http://3.108.206.34/2_Testing/TechTicket_x000a_2. Logon - enter the username &amp; password_x000a_3. Click on Sign In_x000a_4. Click on &quot; Project Management &quot; menu_x000a_5. Click on Conslidated Menu_x000a_6. Click on icon next to Module_x000a_7. Select tthe module_x000a_8.Select the checkbox  against file name_x000a_9. click on Delete button"/>
        <s v="1. Click on the URL- http://3.108.206.34/2_Testing/TechTicket_x000a_2. Logon - enter the username &amp; password_x000a_3. Click on Sign In_x000a_4. Click on &quot; Project Management &quot; menu_x000a_5. Click on Conslidated Menu_x000a_6. Click on icon next to Module_x000a_7. Select tthe module &amp; submodule_x000a_8.Click on download icon against document name"/>
        <s v="1. Click on the URL- http://3.108.206.34/2_Testing/TechTicket_x000a_2. Logon - enter the username &amp; password_x000a_3. Click on Sign In_x000a_4. Click on &quot; Project Management &quot; menu_x000a_5. Click on Conslidated Menu_x000a_6. Click on icon next to Module_x000a_7. Click on thee Add files_x000a_8. upload the document"/>
        <s v="1. Click on the URL- http://3.108.206.34/2_Testing/TechTicket_x000a_2. Logon - enter the username &amp; password_x000a_3. Click on Sign In_x000a_4. Click on &quot; Project Management &quot; menu_x000a_5. Click on Conslidated Menu_x000a_6. Click on icon next to Module_x000a_7. Clickon the add Files_x000a_8. upload the document"/>
        <s v="1. Click on the URL- http://3.108.206.34/2_Testing/TechTicket_x000a_2. Logon - enter the username &amp; password_x000a_3. Click on Sign In_x000a_4. Click on &quot; Project Management &quot; menu_x000a_5. Click on Conslidated Menu_x000a_6. Click on icon to upload document_x000a_7. Click on thee Add files_x000a_8. upload the document"/>
        <s v="1. Click on the URL- http://3.108.206.34/2_Testing/TechTicket_x000a_2. Logon - enter the username &amp; password_x000a_3. Click on Sign In_x000a_4. Click on &quot; Project Management &quot; menu_x000a_5. Click on Conslidated Menu_x000a_6. Click on icon next to sub module Module_x000a_7. Click on thee Add files_x000a_8. upload the document"/>
        <s v="1. Click on the URL- http://3.108.206.34/2_Testing/TechTicket_x000a_2. Logon - enter the username &amp; password_x000a_3. Click on Sign In_x000a_4. Click on &quot; Project Management &quot; menu_x000a_5. Click on Conslidated Menu_x000a_6. Click on icon next to sub module Module_x000a_7. upload the document"/>
        <s v="1. Click on the URL- http://3.108.206.34/2_Testing/TechTicket_x000a_2. Login - enter the username &amp; password_x000a_3. Click on Sign In_x000a_4. Click on &quot; Project Management &quot; menu_x000a_5. Click on Conslidated Menu_x000a_6. Click on icon next to sub module Module_x000a_7. Click on thee Add files_x000a_8. upload the document"/>
        <s v="1. Click on the URL- http://3.108.206.34/2_Testing/TechTicket_x000a_2. Login - enter the username &amp; password_x000a_3. Click on Sign In_x000a_4. Click on &quot;Setting &quot; menu_x000a_5. Click on Add Setting_x000a_6. observe the select user drop down"/>
        <s v="1. Click on the URL- http://3.108.206.34/2_Testing/TechTicket_x000a_2. Login - enter the username &amp; password_x000a_3. Click on Sign In_x000a_4. Click on &quot;Setting &quot; menu_x000a_5. Click on show to all_x000a_6. Check the selected user "/>
        <s v="1. Click on the URL- http://3.108.206.34/2_Testing/TechTicket_x000a_2. Login - enter the username &amp; password_x000a_3. Click on Sign In_x000a_4. Click on &quot; Project Management &quot; menu_x000a_5. Click on Conslidated Menu_x000a_6. Select the module_x000a_7. upload the document"/>
        <s v="1. Click on the URL- http://3.108.206.34/2_Testing/TechTicket_x000a_2. Login - enter the username &amp; password_x000a_3. Click on Sign In_x000a_4. Click on &quot; Project Management &quot; menu_x000a_5. Click on Conslidated Menu_x000a_6. Select the module_x000a_7. select the sub module_x000a_8. upload the document"/>
      </sharedItems>
    </cacheField>
    <cacheField name="Expected Result" numFmtId="0">
      <sharedItems count="27" longText="1">
        <s v="Upon successful logi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_x000a_2. Submodule(dropdown)- single selection_x000a_3. Status( radio button) - Active , Deactive_x000a_4. Add Files (button)_x000a_Note: ( 3rd section)_x000a_1) Please Select Documents for Delete and Restore_x000a_2) Please Select Deactive To Check Deleted Documents_x000a_Document details in grid view( 4th section)_x000a_1. Check box ( by default unchecked)_x000a_2. Sr. no_x000a_3. Show to all ( checkbox)_x000a_4. Actions ( History, download)_x000a_5. File Name_x000a_6. Project Name_x000a_7. Module Name_x000a_8. SubModule Name"/>
        <s v="Upon successful logo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prepopulated with module name_x000a_2. Submodule(dropdown)- single selection_x000a_3. Status( radio button) - Active , Deactive_x000a_4. Add Files (button)_x000a_Note: ( 3rd section)_x000a_1) Please Select Documents for Delete and Restore_x000a_2) Please Select Deactive To Check Deleted Documents_x000a_3) Please Select Module or Submodule to Filter The Documents_x000a_Document details in grid view( 4th section)_x000a_1. Check box ( by default unchecked)_x000a_2. Sr. no_x000a_3. Show to all ( checkbox)_x000a_4. Actions ( History, download)_x000a_5. File Name_x000a_6. Project Name_x000a_7. Module Name_x000a_8. SubModule Name"/>
        <s v="1.System should throw acknowledgement message for succesfully inserted the same file._x000a_2. Uploaded file  details are displayed in 4th section ._x000a_3. Latest records gets displayed at Top_x000a_4. Project, Module &amp;Submodule won't populated"/>
        <s v="Last added file should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_x000a_3. Latest records gets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 and Submodule dropdown is populated with submodule mapped to module._x000a_3. Latest records gets displayed at Top"/>
        <s v="History page is populated with details under below fields_x000a_1. Sr ( Serial no )_x000a_2. Document Name_x000a_3. Status ( Active/Deactive)_x000a_4. Host name (Ip address)_x000a_5. Updated By_x000a_6. Updtaed At_x000a_7. Deleted By_x000a_8. Deleted At"/>
        <s v="History page is populated with details under below fields_x000a_1. Sr ( Serial no )_x000a_2. Document Name_x000a_3. Status ( Active/Deactive)_x000a_4. Host name_x000a_5. Updated By_x000a_6. Updated At_x000a_7. Deleted by_x000a_8. Deleted at "/>
        <s v="All users whomever has Consolidated menu access is able to view the document with Show all access"/>
        <s v="Only project owner can view this document and all users is unable to view the same."/>
        <s v="Only project owner can view and download this document and all users is unable to view the same.hence unable to download"/>
        <s v="System should throw the Successful deletion message ."/>
        <s v="The selected file get downloaded"/>
        <s v="The selected file get deleted"/>
        <s v="System should throw error message"/>
        <s v="System should throw successful acknowledgement"/>
        <s v="&quot; Is show to all &quot; field is by default populated with Yes "/>
        <s v="Back button  take user to previous page_x000a_1. From History page  to document upload page_x000a_2. From Document upload page to consolidated page"/>
        <s v="Page header get displayed as &quot; Upload document&quot;"/>
        <s v="Dropdown should be displayed with user name and employee id"/>
        <s v="Deactive users won't populate in Select user dropdown"/>
        <s v="Document should be uploaded against the module and can viewed by clicking on the project icon"/>
        <s v="Document should be uploaded against the submodule and can viewed by clicking on the project icon"/>
        <s v="The document should be uploaded against the module and accessible via the view module."/>
        <s v="The docuemnt should be uploaded against submodule and accessible via module view"/>
        <s v="User should able to view the document uploaded against submodule via click on Icon ( besideProject name) can accessible via view module"/>
        <s v="User should able to view the document uploaded against module via click on Icon ( besideProject name) can accessible via view module"/>
      </sharedItems>
    </cacheField>
    <cacheField name="Actual Result" numFmtId="0">
      <sharedItems count="26" longText="1">
        <s v="9/2/2024_x000a_All fields are present as per the expected result except the filter message_x000a_As per the requirement No. BR006 Note message should not displayed to the user._x000a_Note 3 : &quot;3) Please Select Module or Submodule to Filter The Documents&quot; should be removed._x000a_9/12/2024_x000a_All fields are present as per the expected result except the filter message_x000a_As per the requirement No. BR006 Note message should not displayed to the user._x000a_Note 3 : &quot;3) Please Select Module or Submodule to Filter The Documents&quot; should be removed."/>
        <s v="9/2/2024_x000a_All fields are present as per the expected result except the filter message_x000a_As per the requirement No. BR006 Note message should not displayed to the user._x000a_Note 3 : &quot;3) Please Select Module or Submodule to Filter The Documents&quot; should be removed._x000a__x000a_9/12/2024_x000a_All fields are present as per the expected result except the filter message_x000a_As per the requirement No. BR006 Note message should not displayed to the user._x000a_Note 3 : &quot;3) Please Select Module or Submodule to Filter The Documents&quot; should be removed."/>
        <s v="9/2/2024_x000a_PDF uploaded to the system but Success message dispalyaed at 2 time_x000a_Latest record not displayed at the top._x000a_It getting displayed at the last_x000a_9/10/2024_x000a__x000a_PDF uploaded to the system but Success message dispalyaed at 2 time_x000a_Latest record not displayed at the top._x000a_It getting displayed at the last"/>
        <s v="9/2/2024_x000a_jepg uploaded to the system but Success message dispalyaed at 2 time_x000a_Latest record not displayed at the top._x000a_It getting displayed at the last_x000a__x000a_9/12/2024_x000a_Jpeg file successfully uploaded but 2 time usccess message after uploading the file."/>
        <s v="9/2/2024_x000a_png uploaded to the system but Success message dispalyaed at 2 time_x000a_Latest record not displayed at the top._x000a_It getting displayed at the last_x000a_9/10/2024_x000a_png uploaded to the system but Success message dispalyaed at 2 time_x000a_Latest record not displayed at the top._x000a_It getting displayed at the last"/>
        <s v="9/2/2024_x000a_doc and docx file uploaded to the system but Success message dispalyaed at 2 time_x000a_Latest record not displayed at the top._x000a_It getting displayed at the last_x000a_9/10/2024_x000a_doc and docx file uploaded to the system but Success message dispalyaed at 2 time_x000a_Latest record not displayed at the top._x000a_It getting displayed at the last"/>
        <s v="9/2/2024_x000a_PPTX file uploaded to the system but Success message dispalyaed at 2 time_x000a_Latest record not displayed at the top._x000a_It getting displayed at the last_x000a_9/10/2024"/>
        <s v="9/2/2024_x000a_mp4 file uploaded to the system but Success message dispalyaed at 2 time_x000a_Latest record not displayed at the top._x000a_It getting displayed at the last_x000a__x000a_9/10/2024:_x000a_MP4 file can not upload._x000a_System not accepting file size of 50mb (exact)."/>
        <s v="9/2/2024_x000a_Sample file uploaded to the system but Success message dispalyaed at 2 time_x000a_Latest record not displayed at the top._x000a__x000a_9/10/2024_x000a_As expected"/>
        <s v="9/2/2024_x000a_Sample file uploaded to the system but Success message dispalyaed at 2 time_x000a_Latest record not displayed at the top._x000a_9/10/2024_x000a_Document not getting displayed against the module selected._x000a__x000a_Working if module and submodule both selected."/>
        <s v="9/2/2024_x000a_As expected_x000a_9/10/2024_x000a_As expected"/>
        <s v="9/2/2024_x000a_As expected_x000a_9/10/2024_x000a__x000a_All users able to see all the documents which have access have of consolidated menu._x000a__x000a_Also who have not access to view the documanet can view all docuemnts. "/>
        <s v="9/2/2024_x000a_As expected_x000a_9/10/2024All users can access the document, even though it is unchecked for show to all "/>
        <s v="9/2/2024_x000a_As expected_x000a_After checkmarking on check box all files getting hide."/>
        <s v="9/2/2024_x000a_As expected_x000a__x000a_9/12/2024_x000a_File is getting deleted, but_x000a_error msg is not getting displayed on screen."/>
        <s v="9/2/2024_x000a_As expected_x000a_9/12/2024_x000a_As Expected"/>
        <s v="9/2/2024_x000a_Not as expected_x000a_System gets stuck after uploading the file._x000a_Error message disssplayed to the user"/>
        <s v="9/2/2024_x000a_Not as expected_x000a_System gets stuck after uploading the file."/>
        <s v="9/2/2024_x000a_Not As expected_x000a_System is accepting the all the file extensions_x000a_And Not throwing any error message_x000a__x000a_9/12/2024_x000a_MP4 extension video files are unable to upload in the system. "/>
        <s v="9/2/2024_x000a_Not As expected_x000a_System getting stuck while uploading 200 mb file nonotifiation displayed for the progress of uploading"/>
        <s v="9/2/2024_x000a_Not as expected_x000a_Button is not present on the history page._x000a_Button not found document upload page."/>
        <s v="9/2/2024_x000a_Not as expected_x000a_Upload Document Heading not found on the header part of document upload page_x000a_9/12/2024_x000a_Page header for Upload document page is missing."/>
        <s v="9/2/2024_x000a_Not as expected_x000a_User can not see the users along with employee id_x000a_Not as expected_x000a_User can not see the users along with employee id "/>
        <s v="9/2/2024_x000a_As Expected_x000a__x000a_9/12/2024_x000a_Not as Expected_x000a_User can upload the document against the module but unable to view uploaded document in grid._x000a__x000a_9/12/2024 "/>
        <s v="9/2/2024_x000a_As Expected_x000a_9/12/2024_x000a_Document not getting displayed against the module selected._x000a__x000a_Working if module and submodule both selected."/>
        <s v="9/2/2024_x000a_As Expected_x000a_9/12/2024 Document not getting displayed against the module selected._x000a__x000a_Working if module and submodule both selected."/>
      </sharedItems>
    </cacheField>
    <cacheField name="Screen Shot" numFmtId="0">
      <sharedItems containsString="0" containsBlank="1" containsNonDate="0" count="1">
        <m/>
      </sharedItems>
    </cacheField>
    <cacheField name="Status Dt 9/2/2024" numFmtId="0">
      <sharedItems count="3">
        <s v="Fail"/>
        <s v="Pass"/>
        <s v="Suggestion"/>
      </sharedItems>
    </cacheField>
    <cacheField name="Status Dt 9/10/2024" numFmtId="0">
      <sharedItems count="4">
        <s v="Fail"/>
        <s v="Pass"/>
        <s v="NA"/>
        <s v="Suggestion"/>
      </sharedItems>
    </cacheField>
    <cacheField name="Priority" numFmtId="0">
      <sharedItems containsString="0" containsBlank="1" containsNonDate="0" count="1">
        <m/>
      </sharedItems>
    </cacheField>
    <cacheField name="Severity" numFmtId="0">
      <sharedItems count="3">
        <s v="High"/>
        <s v="Low"/>
        <s v="Medium"/>
      </sharedItems>
    </cacheField>
    <cacheField name="Written Date" numFmtId="178">
      <sharedItems containsSemiMixedTypes="0" containsString="0" containsNonDate="0" containsDate="1" minDate="2024-09-02T00:00:00" maxDate="2024-09-02T00:00:00" count="1">
        <d v="2024-09-02T00:00:00"/>
      </sharedItems>
    </cacheField>
    <cacheField name="Review Remark" numFmtId="0">
      <sharedItems containsString="0" containsBlank="1" containsNonDate="0" count="1">
        <m/>
      </sharedItems>
    </cacheField>
    <cacheField name="BA Remark" numFmtId="0">
      <sharedItems containsString="0" containsBlank="1" containsNonDate="0" count="1">
        <m/>
      </sharedItems>
    </cacheField>
    <cacheField name="Developer Remark" numFmtId="0">
      <sharedItems containsString="0" containsBlank="1" containsNonDate="0" count="1">
        <m/>
      </sharedItems>
    </cacheField>
    <cacheField name="Last Updated Date" numFmtId="0">
      <sharedItems containsString="0" containsBlank="1" containsNonDate="0" count="1">
        <m/>
      </sharedItems>
    </cacheField>
  </cacheFields>
</pivotCacheDefinition>
</file>

<file path=xl/pivotCache/pivotCacheDefinition8.xml><?xml version="1.0" encoding="utf-8"?>
<pivotCacheDefinition xmlns="http://schemas.openxmlformats.org/spreadsheetml/2006/main" xmlns:r="http://schemas.openxmlformats.org/officeDocument/2006/relationships" r:id="rId1" createdVersion="5" refreshedVersion="5" minRefreshableVersion="3" refreshedDate="45547.8107407407" refreshedBy="User" recordCount="18">
  <cacheSource type="worksheet">
    <worksheetSource ref="A1:R19" sheet="Defect  log"/>
  </cacheSource>
  <cacheFields count="16">
    <cacheField name="Sr No" numFmtId="0">
      <sharedItems containsSemiMixedTypes="0" containsString="0" containsNumber="1" containsInteger="1" minValue="0" maxValue="18" count="18">
        <n v="1"/>
        <n v="2"/>
        <n v="3"/>
        <n v="4"/>
        <n v="5"/>
        <n v="6"/>
        <n v="7"/>
        <n v="8"/>
        <n v="9"/>
        <n v="10"/>
        <n v="11"/>
        <n v="12"/>
        <n v="13"/>
        <n v="14"/>
        <n v="15"/>
        <n v="16"/>
        <n v="17"/>
        <n v="18"/>
      </sharedItems>
    </cacheField>
    <cacheField name="Defect ID" numFmtId="0">
      <sharedItems containsString="0" containsBlank="1" containsNonDate="0" count="1">
        <m/>
      </sharedItems>
    </cacheField>
    <cacheField name="Raise on Date" numFmtId="178">
      <sharedItems containsSemiMixedTypes="0" containsString="0" containsNonDate="0" containsDate="1" minDate="2024-02-09T00:00:00" maxDate="2024-12-09T00:00:00" count="2">
        <d v="2024-02-09T00:00:00"/>
        <d v="2024-12-09T00:00:00"/>
      </sharedItems>
    </cacheField>
    <cacheField name="Module" numFmtId="0">
      <sharedItems count="1">
        <s v="Project Management"/>
      </sharedItems>
    </cacheField>
    <cacheField name="Sub Module" numFmtId="0">
      <sharedItems count="1">
        <s v="Consolidated View"/>
      </sharedItems>
    </cacheField>
    <cacheField name="Function" numFmtId="0">
      <sharedItems count="1">
        <s v="View"/>
      </sharedItems>
    </cacheField>
    <cacheField name="Severity" numFmtId="0">
      <sharedItems count="3">
        <s v="Medium"/>
        <s v="High"/>
        <s v="Low"/>
      </sharedItems>
    </cacheField>
    <cacheField name="Priority" numFmtId="0">
      <sharedItems count="2">
        <s v="Medium"/>
        <s v="High"/>
      </sharedItems>
    </cacheField>
    <cacheField name="Defect Description" numFmtId="0">
      <sharedItems count="18">
        <s v="&quot;Please Select Module or Submodule to Filter The Documents&quot;  Note displayed at document upload page_x000a_Whereas Note message should not be displayed to the user."/>
        <s v="System must display the notification message when uploading the file size contaning the size 200 MB"/>
        <s v="System allow to the user for uploading mp3 , webp, Fig, HTML files."/>
        <s v="After click on show to all check box, File dispalyed on the get reomved, user need to refresh the page to view other files."/>
        <s v="After deselecting show to all check box, File dispalyed on the grid get reomved, user need to refresh the page to view other files."/>
        <s v="System must throw the error message when uploading the file size greater than 50 MB against project, Module / Submodule"/>
        <s v="After inserting the record user need to refresh the webpage to see all the uploaded document."/>
        <s v="Recently Inserted Document record not updated on the first line against project."/>
        <s v="Back button not found in the document upload page_x000a_and History page."/>
        <s v="Page header not displayed as &quot; Upload document&quot; on the document upload page."/>
        <s v="Deactive subModule are getting dispayed in Module dropdown at upload document page ( issue observed while user transverse through Consolidated view via click on icon through Project view)"/>
        <s v="Deactive Module are gedtting dispayed in Module dropdown at upload document page ( issue observed while user transverse through Consolidated view via click on icon through Project view)"/>
        <s v="User is unable to upload file of 50 MB._x000a__x000a_Sytem is throwing the error after uploading 50 MB file"/>
        <s v="Succseefull toastify messages displayed at 2 times, after uploading the document."/>
        <s v="MP4 extension file should be uploaded from document upload page."/>
        <s v="Mutiple notification message for updating records displayed mutiple times without any valid actions. "/>
        <s v="User can not upload the document against the any active  module."/>
        <s v="Latest record not displayed at the top._x000a_It getting displayed at the last"/>
      </sharedItems>
    </cacheField>
    <cacheField name="Assign To" numFmtId="0">
      <sharedItems containsString="0" containsBlank="1" containsNonDate="0" count="1">
        <m/>
      </sharedItems>
    </cacheField>
    <cacheField name="Tester Status" numFmtId="0">
      <sharedItems containsBlank="1" count="2">
        <s v="New"/>
        <m/>
      </sharedItems>
    </cacheField>
    <cacheField name="Tester Status 09/12/2024" numFmtId="0">
      <sharedItems count="3">
        <s v="Repoen"/>
        <s v="Closed"/>
        <s v="New"/>
      </sharedItems>
    </cacheField>
    <cacheField name="Tester comment" numFmtId="0">
      <sharedItems containsBlank="1" count="18" longText="1">
        <s v="9/2/2024_x000a_Note message should not be displayed to the user._x000a__x000a_9/12/2024_x000a_Note still displayed in the 3rd secion of the upload document page. "/>
        <s v="9/2/2024_x000a_Sytem Getting stuck after uploading 200 MB file"/>
        <s v="9/2/2024_x000a_Multiple extension files are allowed by the system to upload against the project, module and submodule_x000a_9/12/2024_x000a_Retested and closed"/>
        <s v="9/2/2024_x000a_When user logined with &quot;Show To ALL&quot; persmisssion_x000a_Go to consolidated view_x000a_Select any project and  select any file by checkbox_x000a__x000a_9/12/2024_x000a_Still issue open_x000a_Steps to reproduce_x000a_1. Click on the project icon_x000a_of &quot;Ticketing System&quot;_x000a_2. select  &quot;Test cases&quot; module_x000a_3. Select submodule&quot; My Module&quot;_x000a_4. check the &quot;show to all&quot; checkmark "/>
        <s v="9/2/2024_x000a_When user logined with &quot;Show To ALL&quot; persmisssion_x000a_Go to consolidated view_x000a_Select any project and  deselect any file by checkbox_x000a_9/12/2024_x000a_Still issue open_x000a_Steps to reproduce_x000a_1. Click on the project icon_x000a_of &quot;Ticketing System&quot;_x000a_2. select  &quot;Test cases&quot; module_x000a_3. Select submodule&quot; My Module&quot;_x000a_4. check the &quot;show to all&quot; checkmark "/>
        <s v="9/2/2024_x000a_Sytem Getting stuck after uploading 50 MB file and notfication not throwed by syetem_x000a__x000a_9/12/2024_x000a_Retested and closed"/>
        <s v="9/2/2024_x000a__x000a_Uploaded file are not displayed to the user_x000a_9/12/2024_x000a_Retested and closed"/>
        <s v="9/2/2024_x000a__x000a_record not found on the top row of the lsit of records_x000a__x000a_9/12/2024_x000a_Retested and closed"/>
        <s v="9/2/2024_x000a__x000a_Back button not displayed to the user on history page and upload document page_x000a__x000a_9/12/2024_x000a_Back button not found on the document upload page but On history page back button found. "/>
        <s v="9/2/2024_x000a__x000a_Page heading as upload document is not found when user redirected ducument upload page._x000a_9/12/2024_x000a_Page header not displayed on Upload document page"/>
        <s v="9/2/2024_x000a_Deactive submodule module should not displayed to the user when accessing module from document upload page_x000a__x000a__x000a_9/12/2024_x000a_Retetsed and closed"/>
        <s v="9/2/2024_x000a_Deactive module should not displayed to the user when accessing module from document upload page_x000a__x000a_9/12/2024_x000a_Deactive module displayed in the module dropdown. "/>
        <s v="9/12/2024_x000a_Sytem is throwing the error after uploading 50 MB file"/>
        <s v="9/12/2024_x000a_Toastify message should be displayed only one time after uploading the document."/>
        <s v="9/12/2024_x000a_MP4 video files should be uploaded successfully through document upload page."/>
        <s v="9/12/2024_x000a_Steps:_x000a_1. Go to consolidated view_x000a_2. select module &quot;Test cases&quot; from module dropdown_x000a_3. select submodule &quot;My module&quot;_x000a_4.  delete any file_x000a_5. CLick on the active button_x000a_6. Click on deactive button_x000a_7. observe the mnotification message."/>
        <s v="9/12/2024_x000a_Steps:_x000a_1. Go to consolidated view_x000a_2. select module &quot;Test cases&quot; from module dropdown_x000a_3. select submodule &quot;My module&quot;_x000a_4. upload any file valid file_x000a_5. observe the document upload screen_x000a__x000a_User should see the recent uploaded file against the &quot;Test case&quot;module."/>
        <m/>
      </sharedItems>
    </cacheField>
    <cacheField name="Dev Status" numFmtId="0">
      <sharedItems containsString="0" containsBlank="1" containsNonDate="0" count="1">
        <m/>
      </sharedItems>
    </cacheField>
    <cacheField name="Dev comment" numFmtId="0">
      <sharedItems containsString="0" containsBlank="1" containsNonDate="0" count="1">
        <m/>
      </sharedItems>
    </cacheField>
    <cacheField name="BA comment" numFmtId="0">
      <sharedItems containsString="0" containsBlank="1" containsNonDate="0" count="1">
        <m/>
      </sharedItems>
    </cacheField>
  </cacheFields>
</pivotCacheDefinition>
</file>

<file path=xl/pivotCache/pivotCacheRecords1.xml><?xml version="1.0" encoding="utf-8"?>
<pivotCacheRecords xmlns="http://schemas.openxmlformats.org/spreadsheetml/2006/main" xmlns:r="http://schemas.openxmlformats.org/officeDocument/2006/relationships" count="41">
  <r>
    <x v="0"/>
    <x v="0"/>
    <x v="0"/>
    <x v="0"/>
    <x v="0"/>
    <x v="0"/>
    <x v="0"/>
    <x v="0"/>
    <x v="0"/>
    <x v="0"/>
    <x v="0"/>
    <x v="0"/>
    <x v="0"/>
    <x v="0"/>
    <x v="0"/>
    <x v="0"/>
    <x v="0"/>
  </r>
  <r>
    <x v="1"/>
    <x v="0"/>
    <x v="0"/>
    <x v="1"/>
    <x v="0"/>
    <x v="0"/>
    <x v="0"/>
    <x v="0"/>
    <x v="1"/>
    <x v="1"/>
    <x v="1"/>
    <x v="0"/>
    <x v="0"/>
    <x v="0"/>
    <x v="0"/>
    <x v="0"/>
    <x v="0"/>
  </r>
  <r>
    <x v="2"/>
    <x v="0"/>
    <x v="0"/>
    <x v="2"/>
    <x v="0"/>
    <x v="1"/>
    <x v="0"/>
    <x v="0"/>
    <x v="2"/>
    <x v="2"/>
    <x v="2"/>
    <x v="1"/>
    <x v="0"/>
    <x v="0"/>
    <x v="0"/>
    <x v="0"/>
    <x v="0"/>
  </r>
  <r>
    <x v="3"/>
    <x v="0"/>
    <x v="0"/>
    <x v="0"/>
    <x v="0"/>
    <x v="1"/>
    <x v="0"/>
    <x v="0"/>
    <x v="3"/>
    <x v="2"/>
    <x v="2"/>
    <x v="2"/>
    <x v="0"/>
    <x v="0"/>
    <x v="0"/>
    <x v="0"/>
    <x v="0"/>
  </r>
  <r>
    <x v="4"/>
    <x v="0"/>
    <x v="0"/>
    <x v="0"/>
    <x v="0"/>
    <x v="1"/>
    <x v="0"/>
    <x v="0"/>
    <x v="4"/>
    <x v="2"/>
    <x v="2"/>
    <x v="3"/>
    <x v="0"/>
    <x v="0"/>
    <x v="0"/>
    <x v="0"/>
    <x v="0"/>
  </r>
  <r>
    <x v="5"/>
    <x v="0"/>
    <x v="0"/>
    <x v="0"/>
    <x v="0"/>
    <x v="1"/>
    <x v="0"/>
    <x v="0"/>
    <x v="5"/>
    <x v="2"/>
    <x v="2"/>
    <x v="4"/>
    <x v="0"/>
    <x v="0"/>
    <x v="0"/>
    <x v="0"/>
    <x v="0"/>
  </r>
  <r>
    <x v="6"/>
    <x v="0"/>
    <x v="0"/>
    <x v="0"/>
    <x v="0"/>
    <x v="1"/>
    <x v="0"/>
    <x v="0"/>
    <x v="6"/>
    <x v="2"/>
    <x v="2"/>
    <x v="5"/>
    <x v="0"/>
    <x v="1"/>
    <x v="0"/>
    <x v="0"/>
    <x v="0"/>
  </r>
  <r>
    <x v="7"/>
    <x v="0"/>
    <x v="0"/>
    <x v="3"/>
    <x v="0"/>
    <x v="1"/>
    <x v="0"/>
    <x v="0"/>
    <x v="7"/>
    <x v="2"/>
    <x v="2"/>
    <x v="6"/>
    <x v="0"/>
    <x v="1"/>
    <x v="0"/>
    <x v="0"/>
    <x v="0"/>
  </r>
  <r>
    <x v="8"/>
    <x v="0"/>
    <x v="0"/>
    <x v="1"/>
    <x v="0"/>
    <x v="2"/>
    <x v="0"/>
    <x v="0"/>
    <x v="8"/>
    <x v="3"/>
    <x v="3"/>
    <x v="7"/>
    <x v="0"/>
    <x v="0"/>
    <x v="0"/>
    <x v="1"/>
    <x v="0"/>
  </r>
  <r>
    <x v="9"/>
    <x v="0"/>
    <x v="0"/>
    <x v="1"/>
    <x v="0"/>
    <x v="1"/>
    <x v="0"/>
    <x v="0"/>
    <x v="9"/>
    <x v="4"/>
    <x v="4"/>
    <x v="7"/>
    <x v="0"/>
    <x v="1"/>
    <x v="0"/>
    <x v="2"/>
    <x v="0"/>
  </r>
  <r>
    <x v="10"/>
    <x v="0"/>
    <x v="0"/>
    <x v="4"/>
    <x v="0"/>
    <x v="1"/>
    <x v="0"/>
    <x v="0"/>
    <x v="10"/>
    <x v="4"/>
    <x v="5"/>
    <x v="7"/>
    <x v="0"/>
    <x v="1"/>
    <x v="0"/>
    <x v="2"/>
    <x v="0"/>
  </r>
  <r>
    <x v="11"/>
    <x v="0"/>
    <x v="0"/>
    <x v="5"/>
    <x v="0"/>
    <x v="1"/>
    <x v="0"/>
    <x v="0"/>
    <x v="11"/>
    <x v="5"/>
    <x v="6"/>
    <x v="8"/>
    <x v="0"/>
    <x v="1"/>
    <x v="0"/>
    <x v="0"/>
    <x v="0"/>
  </r>
  <r>
    <x v="12"/>
    <x v="0"/>
    <x v="0"/>
    <x v="6"/>
    <x v="0"/>
    <x v="1"/>
    <x v="0"/>
    <x v="0"/>
    <x v="12"/>
    <x v="5"/>
    <x v="7"/>
    <x v="8"/>
    <x v="0"/>
    <x v="1"/>
    <x v="0"/>
    <x v="0"/>
    <x v="0"/>
  </r>
  <r>
    <x v="13"/>
    <x v="0"/>
    <x v="0"/>
    <x v="1"/>
    <x v="0"/>
    <x v="1"/>
    <x v="0"/>
    <x v="0"/>
    <x v="13"/>
    <x v="6"/>
    <x v="8"/>
    <x v="8"/>
    <x v="0"/>
    <x v="1"/>
    <x v="0"/>
    <x v="0"/>
    <x v="0"/>
  </r>
  <r>
    <x v="14"/>
    <x v="0"/>
    <x v="0"/>
    <x v="1"/>
    <x v="0"/>
    <x v="1"/>
    <x v="0"/>
    <x v="0"/>
    <x v="14"/>
    <x v="7"/>
    <x v="9"/>
    <x v="8"/>
    <x v="0"/>
    <x v="1"/>
    <x v="0"/>
    <x v="0"/>
    <x v="0"/>
  </r>
  <r>
    <x v="15"/>
    <x v="0"/>
    <x v="0"/>
    <x v="1"/>
    <x v="0"/>
    <x v="1"/>
    <x v="0"/>
    <x v="0"/>
    <x v="15"/>
    <x v="7"/>
    <x v="10"/>
    <x v="9"/>
    <x v="0"/>
    <x v="1"/>
    <x v="0"/>
    <x v="0"/>
    <x v="0"/>
  </r>
  <r>
    <x v="16"/>
    <x v="0"/>
    <x v="0"/>
    <x v="1"/>
    <x v="0"/>
    <x v="1"/>
    <x v="0"/>
    <x v="0"/>
    <x v="16"/>
    <x v="8"/>
    <x v="11"/>
    <x v="10"/>
    <x v="0"/>
    <x v="1"/>
    <x v="0"/>
    <x v="0"/>
    <x v="0"/>
  </r>
  <r>
    <x v="17"/>
    <x v="0"/>
    <x v="0"/>
    <x v="1"/>
    <x v="0"/>
    <x v="1"/>
    <x v="0"/>
    <x v="0"/>
    <x v="17"/>
    <x v="9"/>
    <x v="12"/>
    <x v="10"/>
    <x v="0"/>
    <x v="1"/>
    <x v="0"/>
    <x v="0"/>
    <x v="0"/>
  </r>
  <r>
    <x v="18"/>
    <x v="0"/>
    <x v="0"/>
    <x v="1"/>
    <x v="0"/>
    <x v="1"/>
    <x v="0"/>
    <x v="0"/>
    <x v="18"/>
    <x v="8"/>
    <x v="13"/>
    <x v="10"/>
    <x v="0"/>
    <x v="1"/>
    <x v="0"/>
    <x v="0"/>
    <x v="0"/>
  </r>
  <r>
    <x v="19"/>
    <x v="0"/>
    <x v="0"/>
    <x v="1"/>
    <x v="0"/>
    <x v="3"/>
    <x v="0"/>
    <x v="0"/>
    <x v="19"/>
    <x v="10"/>
    <x v="14"/>
    <x v="11"/>
    <x v="0"/>
    <x v="0"/>
    <x v="0"/>
    <x v="2"/>
    <x v="0"/>
  </r>
  <r>
    <x v="20"/>
    <x v="0"/>
    <x v="0"/>
    <x v="1"/>
    <x v="0"/>
    <x v="3"/>
    <x v="0"/>
    <x v="0"/>
    <x v="20"/>
    <x v="10"/>
    <x v="14"/>
    <x v="12"/>
    <x v="0"/>
    <x v="0"/>
    <x v="0"/>
    <x v="2"/>
    <x v="0"/>
  </r>
  <r>
    <x v="21"/>
    <x v="0"/>
    <x v="0"/>
    <x v="1"/>
    <x v="0"/>
    <x v="3"/>
    <x v="0"/>
    <x v="0"/>
    <x v="21"/>
    <x v="10"/>
    <x v="14"/>
    <x v="12"/>
    <x v="0"/>
    <x v="0"/>
    <x v="0"/>
    <x v="2"/>
    <x v="0"/>
  </r>
  <r>
    <x v="22"/>
    <x v="0"/>
    <x v="0"/>
    <x v="1"/>
    <x v="0"/>
    <x v="3"/>
    <x v="0"/>
    <x v="0"/>
    <x v="22"/>
    <x v="10"/>
    <x v="14"/>
    <x v="13"/>
    <x v="0"/>
    <x v="0"/>
    <x v="0"/>
    <x v="2"/>
    <x v="0"/>
  </r>
  <r>
    <x v="23"/>
    <x v="0"/>
    <x v="0"/>
    <x v="1"/>
    <x v="0"/>
    <x v="3"/>
    <x v="0"/>
    <x v="0"/>
    <x v="23"/>
    <x v="11"/>
    <x v="15"/>
    <x v="14"/>
    <x v="0"/>
    <x v="0"/>
    <x v="0"/>
    <x v="2"/>
    <x v="0"/>
  </r>
  <r>
    <x v="24"/>
    <x v="0"/>
    <x v="0"/>
    <x v="1"/>
    <x v="0"/>
    <x v="3"/>
    <x v="0"/>
    <x v="0"/>
    <x v="24"/>
    <x v="10"/>
    <x v="15"/>
    <x v="14"/>
    <x v="0"/>
    <x v="0"/>
    <x v="0"/>
    <x v="2"/>
    <x v="0"/>
  </r>
  <r>
    <x v="25"/>
    <x v="0"/>
    <x v="0"/>
    <x v="1"/>
    <x v="0"/>
    <x v="3"/>
    <x v="0"/>
    <x v="0"/>
    <x v="25"/>
    <x v="12"/>
    <x v="15"/>
    <x v="14"/>
    <x v="0"/>
    <x v="0"/>
    <x v="0"/>
    <x v="2"/>
    <x v="0"/>
  </r>
  <r>
    <x v="26"/>
    <x v="0"/>
    <x v="0"/>
    <x v="1"/>
    <x v="0"/>
    <x v="3"/>
    <x v="0"/>
    <x v="0"/>
    <x v="26"/>
    <x v="12"/>
    <x v="16"/>
    <x v="8"/>
    <x v="0"/>
    <x v="1"/>
    <x v="0"/>
    <x v="2"/>
    <x v="0"/>
  </r>
  <r>
    <x v="27"/>
    <x v="0"/>
    <x v="0"/>
    <x v="1"/>
    <x v="0"/>
    <x v="2"/>
    <x v="0"/>
    <x v="0"/>
    <x v="27"/>
    <x v="13"/>
    <x v="17"/>
    <x v="15"/>
    <x v="0"/>
    <x v="0"/>
    <x v="0"/>
    <x v="2"/>
    <x v="0"/>
  </r>
  <r>
    <x v="28"/>
    <x v="0"/>
    <x v="0"/>
    <x v="1"/>
    <x v="0"/>
    <x v="2"/>
    <x v="0"/>
    <x v="0"/>
    <x v="28"/>
    <x v="13"/>
    <x v="18"/>
    <x v="16"/>
    <x v="0"/>
    <x v="0"/>
    <x v="0"/>
    <x v="2"/>
    <x v="0"/>
  </r>
  <r>
    <x v="29"/>
    <x v="1"/>
    <x v="1"/>
    <x v="1"/>
    <x v="1"/>
    <x v="2"/>
    <x v="0"/>
    <x v="0"/>
    <x v="29"/>
    <x v="14"/>
    <x v="19"/>
    <x v="17"/>
    <x v="0"/>
    <x v="0"/>
    <x v="0"/>
    <x v="2"/>
    <x v="0"/>
  </r>
  <r>
    <x v="30"/>
    <x v="1"/>
    <x v="1"/>
    <x v="1"/>
    <x v="2"/>
    <x v="1"/>
    <x v="0"/>
    <x v="0"/>
    <x v="30"/>
    <x v="15"/>
    <x v="20"/>
    <x v="18"/>
    <x v="0"/>
    <x v="1"/>
    <x v="0"/>
    <x v="2"/>
    <x v="0"/>
  </r>
  <r>
    <x v="31"/>
    <x v="0"/>
    <x v="0"/>
    <x v="1"/>
    <x v="1"/>
    <x v="1"/>
    <x v="0"/>
    <x v="0"/>
    <x v="31"/>
    <x v="16"/>
    <x v="21"/>
    <x v="18"/>
    <x v="0"/>
    <x v="1"/>
    <x v="0"/>
    <x v="2"/>
    <x v="0"/>
  </r>
  <r>
    <x v="32"/>
    <x v="0"/>
    <x v="0"/>
    <x v="1"/>
    <x v="1"/>
    <x v="1"/>
    <x v="1"/>
    <x v="0"/>
    <x v="32"/>
    <x v="17"/>
    <x v="22"/>
    <x v="18"/>
    <x v="0"/>
    <x v="1"/>
    <x v="0"/>
    <x v="2"/>
    <x v="1"/>
  </r>
  <r>
    <x v="33"/>
    <x v="0"/>
    <x v="0"/>
    <x v="1"/>
    <x v="1"/>
    <x v="1"/>
    <x v="1"/>
    <x v="0"/>
    <x v="33"/>
    <x v="18"/>
    <x v="23"/>
    <x v="18"/>
    <x v="0"/>
    <x v="1"/>
    <x v="0"/>
    <x v="2"/>
    <x v="1"/>
  </r>
  <r>
    <x v="34"/>
    <x v="0"/>
    <x v="0"/>
    <x v="1"/>
    <x v="1"/>
    <x v="1"/>
    <x v="0"/>
    <x v="0"/>
    <x v="34"/>
    <x v="19"/>
    <x v="24"/>
    <x v="18"/>
    <x v="0"/>
    <x v="1"/>
    <x v="0"/>
    <x v="2"/>
    <x v="1"/>
  </r>
  <r>
    <x v="35"/>
    <x v="0"/>
    <x v="0"/>
    <x v="1"/>
    <x v="1"/>
    <x v="1"/>
    <x v="1"/>
    <x v="0"/>
    <x v="35"/>
    <x v="17"/>
    <x v="25"/>
    <x v="18"/>
    <x v="0"/>
    <x v="1"/>
    <x v="0"/>
    <x v="2"/>
    <x v="1"/>
  </r>
  <r>
    <x v="36"/>
    <x v="0"/>
    <x v="0"/>
    <x v="1"/>
    <x v="1"/>
    <x v="1"/>
    <x v="1"/>
    <x v="0"/>
    <x v="36"/>
    <x v="18"/>
    <x v="26"/>
    <x v="18"/>
    <x v="0"/>
    <x v="1"/>
    <x v="0"/>
    <x v="2"/>
    <x v="1"/>
  </r>
  <r>
    <x v="37"/>
    <x v="0"/>
    <x v="0"/>
    <x v="1"/>
    <x v="1"/>
    <x v="1"/>
    <x v="1"/>
    <x v="0"/>
    <x v="37"/>
    <x v="18"/>
    <x v="27"/>
    <x v="18"/>
    <x v="0"/>
    <x v="1"/>
    <x v="0"/>
    <x v="2"/>
    <x v="1"/>
  </r>
  <r>
    <x v="38"/>
    <x v="0"/>
    <x v="0"/>
    <x v="1"/>
    <x v="1"/>
    <x v="1"/>
    <x v="1"/>
    <x v="0"/>
    <x v="38"/>
    <x v="20"/>
    <x v="28"/>
    <x v="18"/>
    <x v="0"/>
    <x v="1"/>
    <x v="0"/>
    <x v="2"/>
    <x v="1"/>
  </r>
  <r>
    <x v="39"/>
    <x v="0"/>
    <x v="0"/>
    <x v="1"/>
    <x v="1"/>
    <x v="1"/>
    <x v="1"/>
    <x v="0"/>
    <x v="39"/>
    <x v="21"/>
    <x v="29"/>
    <x v="18"/>
    <x v="0"/>
    <x v="1"/>
    <x v="0"/>
    <x v="2"/>
    <x v="1"/>
  </r>
  <r>
    <x v="40"/>
    <x v="0"/>
    <x v="0"/>
    <x v="1"/>
    <x v="1"/>
    <x v="1"/>
    <x v="1"/>
    <x v="0"/>
    <x v="40"/>
    <x v="21"/>
    <x v="30"/>
    <x v="18"/>
    <x v="0"/>
    <x v="1"/>
    <x v="0"/>
    <x v="2"/>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s v="TC_01"/>
    <s v="Project Management"/>
    <x v="0"/>
    <s v="BR001 - Require Icon on the consolidated view to upload project wise Attachment."/>
    <s v="View"/>
    <s v="UI"/>
    <s v="Web"/>
    <m/>
    <s v="Verify the document upload page through consolidated view - icon"/>
    <s v="1. Click on the URL- http://3.108.206.34/2_Testing/TechTicket_x000a_2. Login - enter the username &amp; password _x000a_3. Click on Sign In _x000a_4. Click on &quot; Project Management &quot; menu_x000a_5. Click on Conslidated Menu _x000a_6. Click on icon next to Project Name_x000a_7. observe he details at document upload page_x000a_8. "/>
    <s v="Upon successful logi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_x000a_2. Submodule(dropdown)- single selection_x000a_3. Status( radio button) - Active , Deactive _x000a_4. Add Files (button)_x000a_Note: ( 3rd section)_x000a_1) Please Select Documents for Delete and Restore_x000a_2) Please Select Deactive To Check Deleted Documents_x000a_Document details in grid view( 4th section)_x000a_1. Check box ( by default unchecked)_x000a_2. Sr. no_x000a_3. Show to all ( checkbox)_x000a_4. Actions ( History, download)_x000a_5. File Name_x000a_6. Project Name_x000a_7. Module Name_x000a_8. SubModule Name_x000a_"/>
    <s v="9/2/2024_x000a_All fields are present as per the expected result except the filter message_x000a_As per the requirement No. BR006 Note message should not displayed to the user._x000a_Note 3 : &quot;3) Please Select Module or Submodule to Filter The Documents&quot; should be removed."/>
    <m/>
    <x v="0"/>
    <m/>
    <x v="0"/>
    <d v="2024-09-02T00:00:00"/>
    <m/>
    <m/>
    <m/>
    <m/>
  </r>
  <r>
    <s v="TC_02"/>
    <s v="Project Management"/>
    <x v="0"/>
    <m/>
    <s v="View"/>
    <s v="UI"/>
    <s v="Web"/>
    <m/>
    <s v="Verify the document upload page through consolidated view - Module"/>
    <s v="1. Click on the URL- http://3.108.206.34/2_Testing/TechTicket_x000a_2. Logon - enter the username &amp; password _x000a_3. Click on Sign In _x000a_4. Click on &quot; Project Management &quot; menu_x000a_5. Click on Conslidated Menu _x000a_6. Click on icon next to Project Name_x000a_7. observe he details at document upload page_x000a_8. "/>
    <s v="Upon successful logo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prepopulated with module name_x000a_2. Submodule(dropdown)- single selection_x000a_3. Status( radio button) - Active , Deactive _x000a_4. Add Files (button)_x000a_Note: ( 3rd section)_x000a_1) Please Select Documents for Delete and Restore_x000a_2) Please Select Deactive To Check Deleted Documents_x000a_3) Please Select Module or Submodule to Filter The Documents_x000a_Document details in grid view( 4th section)_x000a_1. Check box ( by default unchecked)_x000a_2. Sr. no_x000a_3. Show to all ( checkbox)_x000a_4. Actions ( History, download)_x000a_5. File Name_x000a_6. Project Name_x000a_7. Module Name_x000a_8. SubModule Name_x000a_"/>
    <s v="9/2/2024_x000a_All fields are present as per the expected result except the filter message_x000a_As per the requirement No. BR006 Note message should not displayed to the user._x000a_Note 3 : &quot;3) Please Select Module or Submodule to Filter The Documents&quot; should be removed."/>
    <m/>
    <x v="0"/>
    <m/>
    <x v="0"/>
    <d v="2024-09-02T00:00:00"/>
    <m/>
    <m/>
    <m/>
    <m/>
  </r>
  <r>
    <s v="TC_03"/>
    <s v="Project Management"/>
    <x v="0"/>
    <s v="BR002 - Upload document against project."/>
    <s v="View"/>
    <s v="Functionality"/>
    <s v="Web"/>
    <m/>
    <s v="Verify user is able to upload the document( Pdf)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PDF uploaded to the system but Success message dispalyaed at 2 time_x000a_Latest record not displayed at the top._x000a_It getting displayed at the last_x000a_"/>
    <m/>
    <x v="0"/>
    <m/>
    <x v="0"/>
    <d v="2024-09-02T00:00:00"/>
    <m/>
    <m/>
    <m/>
    <m/>
  </r>
  <r>
    <s v="TC_04"/>
    <s v="Project Management"/>
    <x v="0"/>
    <s v="BR001 - Require Icon on the consolidated view to upload project wise Attachment."/>
    <s v="View"/>
    <s v="Functionality"/>
    <s v="Web"/>
    <m/>
    <s v="Verify user is able to upload the document( Jpeg)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jepg uploaded to the system but Success message dispalyaed at 2 time_x000a_Latest record not displayed at the top._x000a_It getting displayed at the last_x000a_"/>
    <m/>
    <x v="0"/>
    <m/>
    <x v="0"/>
    <d v="2024-09-02T00:00:00"/>
    <m/>
    <m/>
    <m/>
    <m/>
  </r>
  <r>
    <s v="TC_05"/>
    <s v="Project Management"/>
    <x v="0"/>
    <s v="BR001 - Require Icon on the consolidated view to upload project wise Attachment."/>
    <s v="View"/>
    <s v="Functionality"/>
    <s v="Web"/>
    <m/>
    <s v="Verify user is able to upload the document( Png)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png uploaded to the system but Success message dispalyaed at 2 time_x000a_Latest record not displayed at the top._x000a_It getting displayed at the last_x000a_"/>
    <m/>
    <x v="0"/>
    <m/>
    <x v="0"/>
    <d v="2024-09-02T00:00:00"/>
    <m/>
    <m/>
    <m/>
    <m/>
  </r>
  <r>
    <s v="TC_06"/>
    <s v="Project Management"/>
    <x v="0"/>
    <s v="BR001 - Require Icon on the consolidated view to upload project wise Attachment."/>
    <s v="View"/>
    <s v="Functionality"/>
    <s v="Web"/>
    <m/>
    <s v="Verify user is able to upload the document( doc/docx)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doc and docx file uploaded to the system but Success message dispalyaed at 2 time_x000a_Latest record not displayed at the top._x000a_It getting displayed at the last_x000a_"/>
    <m/>
    <x v="0"/>
    <m/>
    <x v="0"/>
    <d v="2024-09-02T00:00:00"/>
    <m/>
    <m/>
    <m/>
    <m/>
  </r>
  <r>
    <s v="TC_07"/>
    <s v="Project Management"/>
    <x v="0"/>
    <s v="BR001 - Require Icon on the consolidated view to upload project wise Attachment."/>
    <s v="View"/>
    <s v="Functionality"/>
    <s v="Web"/>
    <m/>
    <s v="Verify user is able to upload the document( pptx)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PPTX file uploaded to the system but Success message dispalyaed at 2 time_x000a_Latest record not displayed at the top._x000a_It getting displayed at the last_x000a_"/>
    <m/>
    <x v="1"/>
    <m/>
    <x v="0"/>
    <d v="2024-09-02T00:00:00"/>
    <m/>
    <m/>
    <m/>
    <m/>
  </r>
  <r>
    <s v="TC_08"/>
    <s v="Project Management"/>
    <x v="0"/>
    <s v="BR002 - Require Icon on the consolidated view to upload project wise Attachment."/>
    <s v="View"/>
    <s v="Functionality"/>
    <s v="Web"/>
    <m/>
    <s v="Verify user is able to upload the document( mp4)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mp4 file uploaded to the system but Success message dispalyaed at 2 time_x000a_Latest record not displayed at the top._x000a_It getting displayed at the last"/>
    <m/>
    <x v="1"/>
    <m/>
    <x v="0"/>
    <d v="2024-09-02T00:00:00"/>
    <m/>
    <m/>
    <m/>
    <m/>
  </r>
  <r>
    <s v="TC_09"/>
    <s v="Project Management"/>
    <x v="0"/>
    <m/>
    <s v="View"/>
    <s v="Usability"/>
    <s v="Web"/>
    <m/>
    <s v="Verify that last uploaded files displayed at top in grid view"/>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_x000a_10.observe the grid view"/>
    <s v="Last added file should displayed at top"/>
    <s v="9/2/2024_x000a_Sample file uploaded to the system but Success message dispalyaed at 2 time_x000a_Latest record not displayed at the top._x000a_"/>
    <m/>
    <x v="0"/>
    <m/>
    <x v="1"/>
    <d v="2024-09-02T00:00:00"/>
    <m/>
    <m/>
    <m/>
    <m/>
  </r>
  <r>
    <s v="TC_10"/>
    <s v="Project Management"/>
    <x v="0"/>
    <m/>
    <s v="View"/>
    <s v="Functionality"/>
    <s v="Web"/>
    <m/>
    <s v="Verify user is able to upload the document through Consolidated view-Module"/>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Add File _x000a_9. Choose file_x000a_10. Click on Submit button_x000a_10.observe the grid view"/>
    <s v="1.System should throw acknowledgement message for succesfully inserted the same file._x000a_2. Uploaded file  details are displayed in 4th section ._x000a_3. Project, (Module,Submodule won't Prepopulated) however the selected module is available against Module dropdown as option._x000a_3. Latest records gets displayed at Top"/>
    <s v="9/2/2024_x000a_Sample file uploaded to the system but Success message dispalyaed at 2 time_x000a_Latest record not displayed at the top._x000a_"/>
    <m/>
    <x v="1"/>
    <m/>
    <x v="2"/>
    <d v="2024-09-02T00:00:00"/>
    <m/>
    <m/>
    <m/>
    <m/>
  </r>
  <r>
    <s v="TC_11"/>
    <s v="Project Management"/>
    <x v="0"/>
    <s v="BR003-Provision to upload Sub module wise document"/>
    <s v="View"/>
    <s v="Functionality"/>
    <s v="Web"/>
    <m/>
    <s v="Verify user is able to upload the document against submodule wise through Consolidated view-Module"/>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Add File _x000a_9. Choose file_x000a_10. Click on Submit button_x000a_10.observe the grid view"/>
    <s v="1.System should throw acknowledgement message for succesfully inserted the same file._x000a_2. Uploaded file  details are displayed in 4th section ._x000a_3. Project, (Module,Submodule won't Prepopulated) however the selected module is available against Module dropdown as option and Submodule dropdown is populated with submodule mapped to module._x000a_3. Latest records gets displayed at Top"/>
    <s v="9/2/2024_x000a_Sample file uploaded to the system but Success message dispalyaed at 2 time_x000a_Latest record not displayed at the top._x000a_"/>
    <m/>
    <x v="1"/>
    <m/>
    <x v="2"/>
    <d v="2024-09-02T00:00:00"/>
    <m/>
    <m/>
    <m/>
    <m/>
  </r>
  <r>
    <s v="TC_12"/>
    <s v="Project Management"/>
    <x v="0"/>
    <s v="BR004-Active records History button should show document name, uploaded by, uploaded at date time."/>
    <s v="View"/>
    <s v="Functionality"/>
    <s v="Web"/>
    <m/>
    <s v="Verify History page for  active records"/>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history icon under action column against file name _x000a_9. observe the history page details_x000a_"/>
    <s v="History page is populated with details under below fields_x000a_1. Sr ( Serial no )_x000a_2. Document Name _x000a_3. Status ( Active/Deactive)_x000a_4. Host name (Ip address)_x000a_5. Updated By _x000a_6. Updtaed At_x000a_7. Deleted By_x000a_8. Deleted At"/>
    <s v="9/2/2024_x000a_As expected"/>
    <m/>
    <x v="1"/>
    <m/>
    <x v="0"/>
    <d v="2024-09-02T00:00:00"/>
    <m/>
    <m/>
    <m/>
    <m/>
  </r>
  <r>
    <s v="TC_13"/>
    <s v="Project Management"/>
    <x v="0"/>
    <s v="BR005-Deactive records History button should show document name, uploaded by, uploaded at date time, deleted by, deleted at date time"/>
    <s v="View"/>
    <s v="Functionality"/>
    <s v="Web"/>
    <m/>
    <s v="Verify history page for deactive records"/>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history icon under action column against file name _x000a_9. observe the history page details_x000a_"/>
    <s v="History page is populated with details under below fields_x000a_1. Sr ( Serial no )_x000a_2. Document Name _x000a_3. Status ( Active/Deactive)_x000a_4. Host name_x000a_5. Updated By _x000a_6. Updated At_x000a_7. Deleted by_x000a_8. Deleted at "/>
    <s v="9/2/2024_x000a_As expected"/>
    <m/>
    <x v="1"/>
    <m/>
    <x v="0"/>
    <d v="2024-09-02T00:00:00"/>
    <m/>
    <m/>
    <m/>
    <m/>
  </r>
  <r>
    <s v="TC_14"/>
    <s v="Project Management"/>
    <x v="0"/>
    <m/>
    <s v="View"/>
    <s v="Functionality"/>
    <s v="Web"/>
    <m/>
    <s v="Verify  Document with show all access is able to view the document by all users"/>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 show all) against file name _x000a_9. _x000a_"/>
    <s v="All users whomever has Consolidated menu access is able to view the document with Show all access"/>
    <s v="9/2/2024_x000a_As expected"/>
    <m/>
    <x v="1"/>
    <m/>
    <x v="0"/>
    <d v="2024-09-02T00:00:00"/>
    <m/>
    <m/>
    <m/>
    <m/>
  </r>
  <r>
    <s v="TC_15"/>
    <s v="Project Management"/>
    <x v="0"/>
    <m/>
    <s v="View"/>
    <s v="Functionality"/>
    <s v="Web"/>
    <m/>
    <s v="Verify document without show all ( check box unchecked) is unable to view by users other than project owner"/>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DeSelect the checkbox ( show all) against file name _x000a_9. _x000a_"/>
    <s v="Only project owner can view this document and all users is unable to view the same."/>
    <s v="9/2/2024_x000a_As expected"/>
    <m/>
    <x v="1"/>
    <m/>
    <x v="0"/>
    <d v="2024-09-02T00:00:00"/>
    <m/>
    <m/>
    <m/>
    <m/>
  </r>
  <r>
    <s v="TC_16"/>
    <s v="Project Management"/>
    <x v="0"/>
    <m/>
    <s v="View"/>
    <s v="Functionality"/>
    <s v="Web"/>
    <m/>
    <s v="Verify document without show all ( check box unchecked) is unable to download the document by users other than project owner"/>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DeSelect the checkbox ( show all) against file name _x000a_9. _x000a_"/>
    <s v="Only project owner can view and download this document and all users is unable to view the same.hence unable to download"/>
    <s v="9/2/2024_x000a_As expected_x000a_After checkmarking on chech box all files getting hide."/>
    <m/>
    <x v="1"/>
    <m/>
    <x v="0"/>
    <d v="2024-09-02T00:00:00"/>
    <m/>
    <m/>
    <m/>
    <m/>
  </r>
  <r>
    <s v="TC_17"/>
    <s v="Project Management"/>
    <x v="0"/>
    <m/>
    <s v="View"/>
    <s v="Functionality"/>
    <s v="Web"/>
    <m/>
    <s v="Verify user with &quot;delete doc&quot; access is able to delete the documents"/>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against file name _x000a_9. click on Delete button_x000a_"/>
    <s v="System should throw the Successful deletion message ."/>
    <s v="9/2/2024_x000a_As expected_x000a_"/>
    <m/>
    <x v="1"/>
    <m/>
    <x v="0"/>
    <d v="2024-09-02T00:00:00"/>
    <m/>
    <m/>
    <m/>
    <m/>
  </r>
  <r>
    <s v="TC_18"/>
    <s v="Project Management"/>
    <x v="0"/>
    <m/>
    <s v="View"/>
    <s v="Functionality"/>
    <s v="Web"/>
    <m/>
    <s v="Verify all users able to view and download the document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 &amp; submodule_x000a_8.Click on download icon against document name _x000a__x000a_"/>
    <s v="The selected file get downloaded"/>
    <s v="9/2/2024_x000a_As expected_x000a_"/>
    <m/>
    <x v="1"/>
    <m/>
    <x v="0"/>
    <d v="2024-09-02T00:00:00"/>
    <m/>
    <m/>
    <m/>
    <m/>
  </r>
  <r>
    <s v="TC_19"/>
    <s v="Project Management"/>
    <x v="0"/>
    <m/>
    <s v="View"/>
    <s v="Functionality"/>
    <s v="Web"/>
    <m/>
    <s v="Verify that &quot;Delete DOC&quot; authority persons having the authority to  delete the document"/>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against file name _x000a_9. click on Delete button_x000a_"/>
    <s v="The selected file get deleted"/>
    <s v="9/2/2024_x000a_As expected_x000a_"/>
    <m/>
    <x v="1"/>
    <m/>
    <x v="0"/>
    <d v="2024-09-02T00:00:00"/>
    <m/>
    <m/>
    <m/>
    <m/>
  </r>
  <r>
    <s v="TC_20"/>
    <s v="Project Management"/>
    <x v="0"/>
    <m/>
    <s v="View"/>
    <s v="Validation"/>
    <s v="Web"/>
    <m/>
    <s v="Verify user is able to upload the file with 201MB size against project"/>
    <s v="1. Click on the URL- http://3.108.206.34/2_Testing/TechTicket_x000a_2. Logon - enter the username &amp; password _x000a_3. Click on Sign In _x000a_4. Click on &quot; Project Management &quot; menu_x000a_5. Click on Conslidated Menu _x000a_6. Click on icon next to Module_x000a_7. Click on thee Add files_x000a_8. upload the document_x000a_"/>
    <s v="System should throw error message"/>
    <s v="9/2/2024_x000a_Not as expected_x000a_System gets stuck after uploading the file._x000a_Error message disssplayed to the user"/>
    <m/>
    <x v="0"/>
    <m/>
    <x v="2"/>
    <d v="2024-09-02T00:00:00"/>
    <m/>
    <m/>
    <m/>
    <m/>
  </r>
  <r>
    <s v="TC_21"/>
    <s v="Project Management"/>
    <x v="0"/>
    <m/>
    <s v="View"/>
    <s v="Validation"/>
    <s v="Web"/>
    <m/>
    <s v="Verify user is able to upload the document file size grater than 201 MB against module"/>
    <s v="1. Click on the URL- http://3.108.206.34/2_Testing/TechTicket_x000a_2. Logon - enter the username &amp; password _x000a_3. Click on Sign In _x000a_4. Click on &quot; Project Management &quot; menu_x000a_5. Click on Conslidated Menu _x000a_6. Click on icon next to Module_x000a_7. Click on thee Add files_x000a_8. upload the document"/>
    <s v="System should throw error message"/>
    <s v="9/2/2024_x000a_Not as expected_x000a_System gets stuck after uploading the file._x000a_"/>
    <m/>
    <x v="0"/>
    <m/>
    <x v="2"/>
    <d v="2024-09-02T00:00:00"/>
    <m/>
    <m/>
    <m/>
    <m/>
  </r>
  <r>
    <s v="TC_22"/>
    <s v="Project Management"/>
    <x v="0"/>
    <m/>
    <s v="View"/>
    <s v="Validation"/>
    <s v="Web"/>
    <m/>
    <s v="Verify user is able to upload the document file size grater than 201MB against submodule"/>
    <s v="1. Click on the URL- http://3.108.206.34/2_Testing/TechTicket_x000a_2. Logon - enter the username &amp; password _x000a_3. Click on Sign In _x000a_4. Click on &quot; Project Management &quot; menu_x000a_5. Click on Conslidated Menu _x000a_6. Click on icon next to Module_x000a_7. Click on thee Add files_x000a_8. upload the document_x000a_"/>
    <s v="System should throw error message"/>
    <s v="9/2/2024_x000a_Not as expected_x000a_System gets stuck after uploading the file._x000a_"/>
    <m/>
    <x v="0"/>
    <m/>
    <x v="2"/>
    <d v="2024-09-02T00:00:00"/>
    <m/>
    <m/>
    <m/>
    <m/>
  </r>
  <r>
    <s v="TC_23"/>
    <s v="Project Management"/>
    <x v="0"/>
    <m/>
    <s v="View"/>
    <s v="Validation"/>
    <s v="Web"/>
    <m/>
    <s v="Verify system should not allow to upload the file other than .doc, .docx, .pdf, .pptx, .png, .jpeg, .mp4 etention"/>
    <s v="1. Click on the URL- http://3.108.206.34/2_Testing/TechTicket_x000a_2. Logon - enter the username &amp; password _x000a_3. Click on Sign In _x000a_4. Click on &quot; Project Management &quot; menu_x000a_5. Click on Conslidated Menu _x000a_6. Click on icon next to Module_x000a_7. Clickon the add Files_x000a_8. upload the document"/>
    <s v="System should throw error message"/>
    <s v="9/2/2024_x000a_Not As expected_x000a_System is accepting the all the file extensions _x000a_And Not throwing any error message"/>
    <m/>
    <x v="0"/>
    <m/>
    <x v="2"/>
    <d v="2024-09-02T00:00:00"/>
    <m/>
    <m/>
    <m/>
    <m/>
  </r>
  <r>
    <s v="TC_24"/>
    <s v="Project Management"/>
    <x v="0"/>
    <m/>
    <s v="View"/>
    <s v="Validation"/>
    <s v="Web"/>
    <m/>
    <s v="Verify user is able to upload the file equal to 200MB size against project"/>
    <s v="1. Click on the URL- http://3.108.206.34/2_Testing/TechTicket_x000a_2. Logon - enter the username &amp; password _x000a_3. Click on Sign In _x000a_4. Click on &quot; Project Management &quot; menu_x000a_5. Click on Conslidated Menu _x000a_6. Click on icon to upload document_x000a_7. Click on thee Add files_x000a_8. upload the document_x000a_"/>
    <s v="System should throw successful acknowledgement"/>
    <s v="9/2/2024_x000a_Not As expected_x000a_System getting stuck while uploading 200 mb file nonotifiation displayed for the progress of uploading"/>
    <m/>
    <x v="0"/>
    <m/>
    <x v="2"/>
    <d v="2024-09-02T00:00:00"/>
    <m/>
    <m/>
    <m/>
    <m/>
  </r>
  <r>
    <s v="TC_25"/>
    <s v="Project Management"/>
    <x v="0"/>
    <m/>
    <s v="View"/>
    <s v="Validation"/>
    <s v="Web"/>
    <m/>
    <s v="Verify user is able to upload the document file size equal to 200MB against module"/>
    <s v="1. Click on the URL- http://3.108.206.34/2_Testing/TechTicket_x000a_2. Logon - enter the username &amp; password _x000a_3. Click on Sign In _x000a_4. Click on &quot; Project Management &quot; menu_x000a_5. Click on Conslidated Menu _x000a_6. Click on icon next to Module_x000a_7. Click on thee Add files_x000a_8. upload the document_x000a_"/>
    <s v="System should throw successful acknowledgement"/>
    <s v="9/2/2024_x000a_Not As expected_x000a_System getting stuck while uploading 200 mb file nonotifiation displayed for the progress of uploading"/>
    <m/>
    <x v="0"/>
    <m/>
    <x v="2"/>
    <d v="2024-09-02T00:00:00"/>
    <m/>
    <m/>
    <m/>
    <m/>
  </r>
  <r>
    <s v="TC_26"/>
    <s v="Project Management"/>
    <x v="0"/>
    <m/>
    <s v="View"/>
    <s v="Validation"/>
    <s v="Web"/>
    <m/>
    <s v="Verify user is able to upload the document file size equal to 200MB against submodule"/>
    <s v="1. Click on the URL- http://3.108.206.34/2_Testing/TechTicket_x000a_2. Logon - enter the username &amp; password _x000a_3. Click on Sign In _x000a_4. Click on &quot; Project Management &quot; menu_x000a_5. Click on Conslidated Menu _x000a_6. Click on icon next to sub module Module_x000a_7. Click on thee Add files_x000a_8. upload the document_x000a_"/>
    <s v="System should throw successful acknowledgement"/>
    <s v="9/2/2024_x000a_Not As expected_x000a_System getting stuck while uploading 200 mb file nonotifiation displayed for the progress of uploading"/>
    <m/>
    <x v="0"/>
    <m/>
    <x v="2"/>
    <d v="2024-09-02T00:00:00"/>
    <m/>
    <m/>
    <m/>
    <m/>
  </r>
  <r>
    <s v="TC_27"/>
    <s v="Project Management"/>
    <x v="0"/>
    <m/>
    <s v="View"/>
    <s v="Validation"/>
    <s v="Web"/>
    <m/>
    <s v="Verify &quot;is show to all &quot; checkbox by default behaviour"/>
    <s v="1. Click on the URL- http://3.108.206.34/2_Testing/TechTicket_x000a_2. Logon - enter the username &amp; password _x000a_3. Click on Sign In _x000a_4. Click on &quot; Project Management &quot; menu_x000a_5. Click on Conslidated Menu _x000a_6. Click on icon next to sub module Module_x000a_7. upload the document_x000a_"/>
    <s v="&quot; Is show to all &quot; field is by default populated with Yes "/>
    <s v="9/2/2024_x000a_As expected"/>
    <m/>
    <x v="1"/>
    <m/>
    <x v="2"/>
    <d v="2024-09-02T00:00:00"/>
    <m/>
    <m/>
    <m/>
    <m/>
  </r>
  <r>
    <s v="TC_28"/>
    <s v="Project Management"/>
    <x v="0"/>
    <m/>
    <s v="View"/>
    <s v="Usability"/>
    <s v="Web"/>
    <m/>
    <s v="Verify back button to take user to previous page_x000a_1. From History page  to document upload page_x000a_2. From Document upload page to consolidated page"/>
    <s v="1. Click on the URL- http://3.108.206.34/2_Testing/TechTicket_x000a_2. Login - enter the username &amp; password _x000a_3. Click on Sign In _x000a_4. Click on &quot; Project Management &quot; menu_x000a_5. Click on Conslidated Menu _x000a_6. Click on icon next to sub module Module_x000a_7. Click on thee Add files_x000a_8. upload the document"/>
    <s v="Back button  take user to previous page_x000a_1. From History page  to document upload page_x000a_2. From Document upload page to consolidated page"/>
    <s v="9/2/2024_x000a_Not as expected_x000a_Button is not present on the history page._x000a_Button not found document upload page."/>
    <m/>
    <x v="0"/>
    <m/>
    <x v="2"/>
    <d v="2024-09-02T00:00:00"/>
    <m/>
    <m/>
    <m/>
    <m/>
  </r>
  <r>
    <s v="TC_29"/>
    <s v="Project Management"/>
    <x v="0"/>
    <m/>
    <s v="View"/>
    <s v="Usability"/>
    <s v="Web"/>
    <m/>
    <s v="Verify page header get displayed upon redirecting to Upload document page"/>
    <s v="1. Click on the URL- http://3.108.206.34/2_Testing/TechTicket_x000a_2. Login - enter the username &amp; password _x000a_3. Click on Sign In _x000a_4. Click on &quot; Project Management &quot; menu_x000a_5. Click on Conslidated Menu _x000a_6. Click on icon next to sub module Module_x000a_7. Click on thee Add files_x000a_8. upload the document"/>
    <s v="Page header get displayed as &quot; Upload document&quot;"/>
    <s v="9/2/2024_x000a_Not as expected_x000a_Upload Document Heading not found on the header part of document upload page"/>
    <m/>
    <x v="0"/>
    <m/>
    <x v="2"/>
    <d v="2024-09-02T00:00:00"/>
    <m/>
    <m/>
    <m/>
    <m/>
  </r>
  <r>
    <s v="TC_30"/>
    <s v="Settings"/>
    <x v="1"/>
    <m/>
    <s v="Add"/>
    <s v="Usability"/>
    <s v="Web"/>
    <m/>
    <s v="Verify Select user dropdown is populated with user name with emp id to differentiate the employee of same name"/>
    <s v="1. Click on the URL- http://3.108.206.34/2_Testing/TechTicket_x000a_2. Login - enter the username &amp; password _x000a_3. Click on Sign In _x000a_4. Click on &quot;Setting &quot; menu_x000a_5. Click on Add Setting_x000a_6. observe the select user drop down"/>
    <s v="Dropdown should be displayed with user name and employee id"/>
    <s v="9/2/2024_x000a_Not as expected_x000a_User can see the users along with employee id"/>
    <m/>
    <x v="0"/>
    <m/>
    <x v="2"/>
    <d v="2024-09-02T00:00:00"/>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s v="TC_01"/>
    <d v="2024-09-02T00:00:00"/>
    <s v="Project Management"/>
    <s v="Consolidated View"/>
    <s v="View"/>
    <x v="0"/>
    <x v="0"/>
    <s v="&quot;Please Select Module or Submodule to Filter The Documents&quot;  Note displayed at document upload page_x000a_Whereas Note message should not be displayed to the user."/>
    <m/>
    <x v="0"/>
    <s v="9/2/2024_x000a_Note message should not be displayed to the user."/>
    <m/>
    <m/>
    <m/>
  </r>
  <r>
    <x v="1"/>
    <s v="TC_02"/>
    <d v="2024-09-02T00:00:00"/>
    <s v="Project Management"/>
    <s v="Consolidated View"/>
    <s v="View"/>
    <x v="1"/>
    <x v="1"/>
    <s v="System must display the notification message when uploading the file size contaning the size 200 MB"/>
    <m/>
    <x v="0"/>
    <s v="9/2/2024_x000a_Sytem Getting stuck after uploading 200 MB file"/>
    <m/>
    <m/>
    <m/>
  </r>
  <r>
    <x v="2"/>
    <s v="TC_03"/>
    <d v="2024-09-02T00:00:00"/>
    <s v="Project Management"/>
    <s v="Consolidated View"/>
    <s v="View"/>
    <x v="0"/>
    <x v="0"/>
    <s v="System allow to the user for uploading mp3 , webp, Fig, HTML files."/>
    <m/>
    <x v="0"/>
    <s v="9/2/2024_x000a_Multiple extension files are allowed by the system to upload against the project, module and submodule"/>
    <m/>
    <m/>
    <m/>
  </r>
  <r>
    <x v="3"/>
    <s v="TC_04"/>
    <d v="2024-09-02T00:00:00"/>
    <s v="Project Management"/>
    <s v="Consolidated View"/>
    <s v="View"/>
    <x v="0"/>
    <x v="0"/>
    <s v="After click on show to all check box, File dispalyed on the get reomved, user need to refresh the page to view other files."/>
    <m/>
    <x v="0"/>
    <s v="9/2/2024_x000a_When user logined with &quot;Show To ALL&quot; persmisssion _x000a_Go to consolidated view _x000a_Select any project and  select any file by checkbox"/>
    <m/>
    <m/>
    <m/>
  </r>
  <r>
    <x v="4"/>
    <s v="TC_05"/>
    <d v="2024-09-02T00:00:00"/>
    <s v="Project Management"/>
    <s v="Consolidated View"/>
    <s v="View"/>
    <x v="0"/>
    <x v="0"/>
    <s v="After deselecting show to all check box, File dispalyed on the get reomved, user need to refresh the page to view other files."/>
    <m/>
    <x v="0"/>
    <s v="9/2/2024_x000a_When user logined with &quot;Show To ALL&quot; persmisssion _x000a_Go to consolidated view _x000a_Select any project and  deselect any file by checkbox"/>
    <m/>
    <m/>
    <m/>
  </r>
  <r>
    <x v="5"/>
    <s v="TC_06"/>
    <d v="2024-09-02T00:00:00"/>
    <s v="Project Management"/>
    <s v="Consolidated View"/>
    <s v="View"/>
    <x v="0"/>
    <x v="0"/>
    <s v="System must throw the error message when uploading the file size greater than 200 MB against project, Module / Submodule"/>
    <m/>
    <x v="0"/>
    <s v="9/2/2024_x000a_Sytem Getting stuck after uploading 300 MB file and notfication not throwed by syetem"/>
    <m/>
    <m/>
    <m/>
  </r>
  <r>
    <x v="6"/>
    <s v="TC_07"/>
    <d v="2024-09-02T00:00:00"/>
    <s v="Project Management"/>
    <s v="Consolidated View"/>
    <s v="View"/>
    <x v="0"/>
    <x v="0"/>
    <s v="After inserting the record user need to refresh the webpage to see all the uploaded document."/>
    <m/>
    <x v="0"/>
    <s v="9/2/2024_x000a__x000a_Uploaded file are not displayed to the user "/>
    <m/>
    <m/>
    <m/>
  </r>
  <r>
    <x v="7"/>
    <s v="TC_08"/>
    <d v="2024-09-02T00:00:00"/>
    <s v="Project Management"/>
    <s v="Consolidated View"/>
    <s v="View"/>
    <x v="0"/>
    <x v="0"/>
    <s v="Recently Inserted Document record not updated on the first line against project."/>
    <m/>
    <x v="0"/>
    <s v="9/2/2024_x000a__x000a_record not found on the top row of the lsit of records"/>
    <m/>
    <m/>
    <m/>
  </r>
  <r>
    <x v="8"/>
    <s v="TC_09"/>
    <d v="2024-09-02T00:00:00"/>
    <s v="Project Management"/>
    <s v="Consolidated View"/>
    <s v="View"/>
    <x v="2"/>
    <x v="0"/>
    <s v="Back button not found in the document upload page_x000a_and History page."/>
    <m/>
    <x v="1"/>
    <s v="9/2/2024_x000a__x000a_Back button not displayed to the user on history page and upload document page"/>
    <m/>
    <m/>
    <m/>
  </r>
  <r>
    <x v="9"/>
    <s v="TC_10"/>
    <d v="2024-09-02T00:00:00"/>
    <s v="Project Management"/>
    <s v="Consolidated View"/>
    <s v="View"/>
    <x v="2"/>
    <x v="0"/>
    <s v="Page header not displayed as &quot; Upload document&quot; on the document upload page."/>
    <m/>
    <x v="1"/>
    <s v="9/2/2024_x000a__x000a_Page heading as upload document is not found when user redirected ducument upload page."/>
    <m/>
    <m/>
    <m/>
  </r>
  <r>
    <x v="10"/>
    <s v="TC_11"/>
    <d v="2024-09-02T00:00:00"/>
    <s v="Project Management"/>
    <s v="Consolidated View"/>
    <s v="View"/>
    <x v="2"/>
    <x v="1"/>
    <s v="Deactive subModule are gedtting dispayed in Module dropdown at upload document page ( issue observed while user transverse through Consolidated view via click on icon through Project view)"/>
    <m/>
    <x v="0"/>
    <s v="9/2/2024_x000a_Deactive submodule module should not displayed to the user when accessing module from document upload page"/>
    <m/>
    <m/>
    <m/>
  </r>
  <r>
    <x v="11"/>
    <s v="TC_12"/>
    <d v="2024-09-02T00:00:00"/>
    <s v="Project Management"/>
    <s v="Consolidated View"/>
    <s v="View"/>
    <x v="2"/>
    <x v="1"/>
    <s v="Deactive Module are gedtting dispayed in Module dropdown at upload document page ( issue observed while user transverse through Consolidated view via click on icon through Project view)"/>
    <m/>
    <x v="0"/>
    <s v="9/2/2024_x000a_Deactive module should not displayed to the user when accessing module from document upload page"/>
    <m/>
    <m/>
    <m/>
  </r>
</pivotCacheRecords>
</file>

<file path=xl/pivotCache/pivotCacheRecords4.xml><?xml version="1.0" encoding="utf-8"?>
<pivotCacheRecords xmlns="http://schemas.openxmlformats.org/spreadsheetml/2006/main" xmlns:r="http://schemas.openxmlformats.org/officeDocument/2006/relationships" count="41">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pivotCacheRecords>
</file>

<file path=xl/pivotCache/pivotCacheRecords5.xml><?xml version="1.0" encoding="utf-8"?>
<pivotCacheRecords xmlns="http://schemas.openxmlformats.org/spreadsheetml/2006/main" xmlns:r="http://schemas.openxmlformats.org/officeDocument/2006/relationships" count="41">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pivotCacheRecords>
</file>

<file path=xl/pivotCache/pivotCacheRecords6.xml><?xml version="1.0" encoding="utf-8"?>
<pivotCacheRecords xmlns="http://schemas.openxmlformats.org/spreadsheetml/2006/main" xmlns:r="http://schemas.openxmlformats.org/officeDocument/2006/relationships" count="30">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pivotCacheRecords>
</file>

<file path=xl/pivotCache/pivotCacheRecords7.xml><?xml version="1.0" encoding="utf-8"?>
<pivotCacheRecords xmlns="http://schemas.openxmlformats.org/spreadsheetml/2006/main" xmlns:r="http://schemas.openxmlformats.org/officeDocument/2006/relationships" count="37">
  <r>
    <x v="0"/>
    <x v="0"/>
    <x v="0"/>
    <x v="0"/>
    <x v="0"/>
    <x v="0"/>
    <x v="0"/>
    <x v="0"/>
    <x v="0"/>
    <x v="0"/>
    <x v="0"/>
    <x v="0"/>
    <x v="0"/>
    <x v="0"/>
    <x v="0"/>
    <x v="0"/>
    <x v="0"/>
    <x v="0"/>
    <x v="0"/>
    <x v="0"/>
    <x v="0"/>
    <x v="0"/>
  </r>
  <r>
    <x v="1"/>
    <x v="0"/>
    <x v="0"/>
    <x v="1"/>
    <x v="0"/>
    <x v="0"/>
    <x v="0"/>
    <x v="0"/>
    <x v="1"/>
    <x v="1"/>
    <x v="1"/>
    <x v="1"/>
    <x v="0"/>
    <x v="0"/>
    <x v="0"/>
    <x v="0"/>
    <x v="0"/>
    <x v="0"/>
    <x v="0"/>
    <x v="0"/>
    <x v="0"/>
    <x v="0"/>
  </r>
  <r>
    <x v="2"/>
    <x v="0"/>
    <x v="0"/>
    <x v="2"/>
    <x v="0"/>
    <x v="1"/>
    <x v="0"/>
    <x v="0"/>
    <x v="2"/>
    <x v="2"/>
    <x v="2"/>
    <x v="2"/>
    <x v="0"/>
    <x v="0"/>
    <x v="0"/>
    <x v="0"/>
    <x v="0"/>
    <x v="0"/>
    <x v="0"/>
    <x v="0"/>
    <x v="0"/>
    <x v="0"/>
  </r>
  <r>
    <x v="3"/>
    <x v="0"/>
    <x v="0"/>
    <x v="0"/>
    <x v="0"/>
    <x v="1"/>
    <x v="0"/>
    <x v="0"/>
    <x v="3"/>
    <x v="2"/>
    <x v="2"/>
    <x v="3"/>
    <x v="0"/>
    <x v="0"/>
    <x v="0"/>
    <x v="0"/>
    <x v="0"/>
    <x v="0"/>
    <x v="0"/>
    <x v="0"/>
    <x v="0"/>
    <x v="0"/>
  </r>
  <r>
    <x v="4"/>
    <x v="0"/>
    <x v="0"/>
    <x v="0"/>
    <x v="0"/>
    <x v="1"/>
    <x v="0"/>
    <x v="0"/>
    <x v="4"/>
    <x v="2"/>
    <x v="2"/>
    <x v="4"/>
    <x v="0"/>
    <x v="0"/>
    <x v="0"/>
    <x v="0"/>
    <x v="0"/>
    <x v="0"/>
    <x v="0"/>
    <x v="0"/>
    <x v="0"/>
    <x v="0"/>
  </r>
  <r>
    <x v="5"/>
    <x v="0"/>
    <x v="0"/>
    <x v="0"/>
    <x v="0"/>
    <x v="1"/>
    <x v="0"/>
    <x v="0"/>
    <x v="5"/>
    <x v="2"/>
    <x v="2"/>
    <x v="5"/>
    <x v="0"/>
    <x v="0"/>
    <x v="0"/>
    <x v="0"/>
    <x v="0"/>
    <x v="0"/>
    <x v="0"/>
    <x v="0"/>
    <x v="0"/>
    <x v="0"/>
  </r>
  <r>
    <x v="6"/>
    <x v="0"/>
    <x v="0"/>
    <x v="0"/>
    <x v="0"/>
    <x v="1"/>
    <x v="0"/>
    <x v="0"/>
    <x v="6"/>
    <x v="2"/>
    <x v="2"/>
    <x v="6"/>
    <x v="0"/>
    <x v="1"/>
    <x v="0"/>
    <x v="0"/>
    <x v="0"/>
    <x v="0"/>
    <x v="0"/>
    <x v="0"/>
    <x v="0"/>
    <x v="0"/>
  </r>
  <r>
    <x v="7"/>
    <x v="0"/>
    <x v="0"/>
    <x v="3"/>
    <x v="0"/>
    <x v="1"/>
    <x v="0"/>
    <x v="0"/>
    <x v="7"/>
    <x v="2"/>
    <x v="2"/>
    <x v="7"/>
    <x v="0"/>
    <x v="1"/>
    <x v="0"/>
    <x v="0"/>
    <x v="0"/>
    <x v="0"/>
    <x v="0"/>
    <x v="0"/>
    <x v="0"/>
    <x v="0"/>
  </r>
  <r>
    <x v="8"/>
    <x v="0"/>
    <x v="0"/>
    <x v="1"/>
    <x v="0"/>
    <x v="2"/>
    <x v="0"/>
    <x v="0"/>
    <x v="8"/>
    <x v="3"/>
    <x v="3"/>
    <x v="8"/>
    <x v="0"/>
    <x v="0"/>
    <x v="1"/>
    <x v="0"/>
    <x v="1"/>
    <x v="0"/>
    <x v="0"/>
    <x v="0"/>
    <x v="0"/>
    <x v="0"/>
  </r>
  <r>
    <x v="9"/>
    <x v="0"/>
    <x v="0"/>
    <x v="1"/>
    <x v="0"/>
    <x v="1"/>
    <x v="0"/>
    <x v="0"/>
    <x v="9"/>
    <x v="4"/>
    <x v="4"/>
    <x v="9"/>
    <x v="0"/>
    <x v="1"/>
    <x v="0"/>
    <x v="0"/>
    <x v="2"/>
    <x v="0"/>
    <x v="0"/>
    <x v="0"/>
    <x v="0"/>
    <x v="0"/>
  </r>
  <r>
    <x v="10"/>
    <x v="0"/>
    <x v="0"/>
    <x v="4"/>
    <x v="0"/>
    <x v="1"/>
    <x v="0"/>
    <x v="0"/>
    <x v="10"/>
    <x v="4"/>
    <x v="5"/>
    <x v="8"/>
    <x v="0"/>
    <x v="1"/>
    <x v="1"/>
    <x v="0"/>
    <x v="2"/>
    <x v="0"/>
    <x v="0"/>
    <x v="0"/>
    <x v="0"/>
    <x v="0"/>
  </r>
  <r>
    <x v="11"/>
    <x v="0"/>
    <x v="0"/>
    <x v="5"/>
    <x v="0"/>
    <x v="1"/>
    <x v="0"/>
    <x v="0"/>
    <x v="11"/>
    <x v="5"/>
    <x v="6"/>
    <x v="10"/>
    <x v="0"/>
    <x v="1"/>
    <x v="1"/>
    <x v="0"/>
    <x v="0"/>
    <x v="0"/>
    <x v="0"/>
    <x v="0"/>
    <x v="0"/>
    <x v="0"/>
  </r>
  <r>
    <x v="12"/>
    <x v="0"/>
    <x v="0"/>
    <x v="6"/>
    <x v="0"/>
    <x v="1"/>
    <x v="0"/>
    <x v="0"/>
    <x v="12"/>
    <x v="5"/>
    <x v="7"/>
    <x v="10"/>
    <x v="0"/>
    <x v="1"/>
    <x v="1"/>
    <x v="0"/>
    <x v="0"/>
    <x v="0"/>
    <x v="0"/>
    <x v="0"/>
    <x v="0"/>
    <x v="0"/>
  </r>
  <r>
    <x v="13"/>
    <x v="0"/>
    <x v="0"/>
    <x v="1"/>
    <x v="0"/>
    <x v="1"/>
    <x v="0"/>
    <x v="0"/>
    <x v="13"/>
    <x v="6"/>
    <x v="8"/>
    <x v="11"/>
    <x v="0"/>
    <x v="1"/>
    <x v="0"/>
    <x v="0"/>
    <x v="0"/>
    <x v="0"/>
    <x v="0"/>
    <x v="0"/>
    <x v="0"/>
    <x v="0"/>
  </r>
  <r>
    <x v="14"/>
    <x v="0"/>
    <x v="0"/>
    <x v="1"/>
    <x v="0"/>
    <x v="1"/>
    <x v="0"/>
    <x v="0"/>
    <x v="14"/>
    <x v="7"/>
    <x v="9"/>
    <x v="12"/>
    <x v="0"/>
    <x v="1"/>
    <x v="0"/>
    <x v="0"/>
    <x v="0"/>
    <x v="0"/>
    <x v="0"/>
    <x v="0"/>
    <x v="0"/>
    <x v="0"/>
  </r>
  <r>
    <x v="15"/>
    <x v="0"/>
    <x v="0"/>
    <x v="1"/>
    <x v="0"/>
    <x v="1"/>
    <x v="0"/>
    <x v="0"/>
    <x v="15"/>
    <x v="7"/>
    <x v="10"/>
    <x v="13"/>
    <x v="0"/>
    <x v="1"/>
    <x v="1"/>
    <x v="0"/>
    <x v="0"/>
    <x v="0"/>
    <x v="0"/>
    <x v="0"/>
    <x v="0"/>
    <x v="0"/>
  </r>
  <r>
    <x v="16"/>
    <x v="0"/>
    <x v="1"/>
    <x v="1"/>
    <x v="0"/>
    <x v="1"/>
    <x v="0"/>
    <x v="0"/>
    <x v="16"/>
    <x v="8"/>
    <x v="11"/>
    <x v="14"/>
    <x v="0"/>
    <x v="1"/>
    <x v="0"/>
    <x v="0"/>
    <x v="0"/>
    <x v="0"/>
    <x v="0"/>
    <x v="0"/>
    <x v="0"/>
    <x v="0"/>
  </r>
  <r>
    <x v="17"/>
    <x v="0"/>
    <x v="0"/>
    <x v="1"/>
    <x v="0"/>
    <x v="1"/>
    <x v="0"/>
    <x v="0"/>
    <x v="17"/>
    <x v="9"/>
    <x v="12"/>
    <x v="15"/>
    <x v="0"/>
    <x v="1"/>
    <x v="1"/>
    <x v="0"/>
    <x v="0"/>
    <x v="0"/>
    <x v="0"/>
    <x v="0"/>
    <x v="0"/>
    <x v="0"/>
  </r>
  <r>
    <x v="18"/>
    <x v="0"/>
    <x v="0"/>
    <x v="1"/>
    <x v="0"/>
    <x v="1"/>
    <x v="0"/>
    <x v="0"/>
    <x v="18"/>
    <x v="8"/>
    <x v="13"/>
    <x v="15"/>
    <x v="0"/>
    <x v="1"/>
    <x v="1"/>
    <x v="0"/>
    <x v="0"/>
    <x v="0"/>
    <x v="0"/>
    <x v="0"/>
    <x v="0"/>
    <x v="0"/>
  </r>
  <r>
    <x v="19"/>
    <x v="0"/>
    <x v="0"/>
    <x v="1"/>
    <x v="0"/>
    <x v="3"/>
    <x v="0"/>
    <x v="0"/>
    <x v="19"/>
    <x v="10"/>
    <x v="14"/>
    <x v="16"/>
    <x v="0"/>
    <x v="0"/>
    <x v="2"/>
    <x v="0"/>
    <x v="2"/>
    <x v="0"/>
    <x v="0"/>
    <x v="0"/>
    <x v="0"/>
    <x v="0"/>
  </r>
  <r>
    <x v="20"/>
    <x v="0"/>
    <x v="0"/>
    <x v="1"/>
    <x v="0"/>
    <x v="3"/>
    <x v="0"/>
    <x v="0"/>
    <x v="20"/>
    <x v="10"/>
    <x v="14"/>
    <x v="17"/>
    <x v="0"/>
    <x v="0"/>
    <x v="2"/>
    <x v="0"/>
    <x v="2"/>
    <x v="0"/>
    <x v="0"/>
    <x v="0"/>
    <x v="0"/>
    <x v="0"/>
  </r>
  <r>
    <x v="21"/>
    <x v="0"/>
    <x v="0"/>
    <x v="1"/>
    <x v="0"/>
    <x v="3"/>
    <x v="0"/>
    <x v="0"/>
    <x v="21"/>
    <x v="10"/>
    <x v="14"/>
    <x v="17"/>
    <x v="0"/>
    <x v="0"/>
    <x v="2"/>
    <x v="0"/>
    <x v="2"/>
    <x v="0"/>
    <x v="0"/>
    <x v="0"/>
    <x v="0"/>
    <x v="0"/>
  </r>
  <r>
    <x v="22"/>
    <x v="0"/>
    <x v="0"/>
    <x v="1"/>
    <x v="0"/>
    <x v="3"/>
    <x v="0"/>
    <x v="0"/>
    <x v="22"/>
    <x v="11"/>
    <x v="14"/>
    <x v="18"/>
    <x v="0"/>
    <x v="0"/>
    <x v="0"/>
    <x v="0"/>
    <x v="2"/>
    <x v="0"/>
    <x v="0"/>
    <x v="0"/>
    <x v="0"/>
    <x v="0"/>
  </r>
  <r>
    <x v="23"/>
    <x v="0"/>
    <x v="0"/>
    <x v="1"/>
    <x v="0"/>
    <x v="3"/>
    <x v="0"/>
    <x v="0"/>
    <x v="23"/>
    <x v="12"/>
    <x v="15"/>
    <x v="19"/>
    <x v="0"/>
    <x v="0"/>
    <x v="2"/>
    <x v="0"/>
    <x v="2"/>
    <x v="0"/>
    <x v="0"/>
    <x v="0"/>
    <x v="0"/>
    <x v="0"/>
  </r>
  <r>
    <x v="24"/>
    <x v="0"/>
    <x v="0"/>
    <x v="1"/>
    <x v="0"/>
    <x v="3"/>
    <x v="0"/>
    <x v="0"/>
    <x v="24"/>
    <x v="10"/>
    <x v="15"/>
    <x v="19"/>
    <x v="0"/>
    <x v="0"/>
    <x v="2"/>
    <x v="0"/>
    <x v="2"/>
    <x v="0"/>
    <x v="0"/>
    <x v="0"/>
    <x v="0"/>
    <x v="0"/>
  </r>
  <r>
    <x v="25"/>
    <x v="0"/>
    <x v="0"/>
    <x v="1"/>
    <x v="0"/>
    <x v="3"/>
    <x v="0"/>
    <x v="0"/>
    <x v="25"/>
    <x v="13"/>
    <x v="15"/>
    <x v="19"/>
    <x v="0"/>
    <x v="0"/>
    <x v="2"/>
    <x v="0"/>
    <x v="2"/>
    <x v="0"/>
    <x v="0"/>
    <x v="0"/>
    <x v="0"/>
    <x v="0"/>
  </r>
  <r>
    <x v="26"/>
    <x v="0"/>
    <x v="0"/>
    <x v="1"/>
    <x v="0"/>
    <x v="3"/>
    <x v="0"/>
    <x v="0"/>
    <x v="26"/>
    <x v="14"/>
    <x v="16"/>
    <x v="15"/>
    <x v="0"/>
    <x v="1"/>
    <x v="1"/>
    <x v="0"/>
    <x v="2"/>
    <x v="0"/>
    <x v="0"/>
    <x v="0"/>
    <x v="0"/>
    <x v="0"/>
  </r>
  <r>
    <x v="27"/>
    <x v="0"/>
    <x v="0"/>
    <x v="1"/>
    <x v="0"/>
    <x v="2"/>
    <x v="0"/>
    <x v="0"/>
    <x v="27"/>
    <x v="15"/>
    <x v="17"/>
    <x v="20"/>
    <x v="0"/>
    <x v="0"/>
    <x v="1"/>
    <x v="0"/>
    <x v="2"/>
    <x v="0"/>
    <x v="0"/>
    <x v="0"/>
    <x v="0"/>
    <x v="0"/>
  </r>
  <r>
    <x v="28"/>
    <x v="0"/>
    <x v="0"/>
    <x v="1"/>
    <x v="0"/>
    <x v="2"/>
    <x v="0"/>
    <x v="0"/>
    <x v="28"/>
    <x v="15"/>
    <x v="18"/>
    <x v="21"/>
    <x v="0"/>
    <x v="2"/>
    <x v="3"/>
    <x v="0"/>
    <x v="2"/>
    <x v="0"/>
    <x v="0"/>
    <x v="0"/>
    <x v="0"/>
    <x v="0"/>
  </r>
  <r>
    <x v="29"/>
    <x v="1"/>
    <x v="1"/>
    <x v="1"/>
    <x v="1"/>
    <x v="2"/>
    <x v="0"/>
    <x v="0"/>
    <x v="29"/>
    <x v="16"/>
    <x v="19"/>
    <x v="22"/>
    <x v="0"/>
    <x v="2"/>
    <x v="3"/>
    <x v="0"/>
    <x v="2"/>
    <x v="0"/>
    <x v="0"/>
    <x v="0"/>
    <x v="0"/>
    <x v="0"/>
  </r>
  <r>
    <x v="30"/>
    <x v="1"/>
    <x v="1"/>
    <x v="1"/>
    <x v="2"/>
    <x v="1"/>
    <x v="0"/>
    <x v="0"/>
    <x v="30"/>
    <x v="17"/>
    <x v="20"/>
    <x v="15"/>
    <x v="0"/>
    <x v="1"/>
    <x v="1"/>
    <x v="0"/>
    <x v="2"/>
    <x v="0"/>
    <x v="0"/>
    <x v="0"/>
    <x v="0"/>
    <x v="0"/>
  </r>
  <r>
    <x v="31"/>
    <x v="0"/>
    <x v="0"/>
    <x v="1"/>
    <x v="1"/>
    <x v="1"/>
    <x v="0"/>
    <x v="0"/>
    <x v="31"/>
    <x v="18"/>
    <x v="21"/>
    <x v="23"/>
    <x v="0"/>
    <x v="1"/>
    <x v="1"/>
    <x v="0"/>
    <x v="0"/>
    <x v="0"/>
    <x v="0"/>
    <x v="0"/>
    <x v="0"/>
    <x v="0"/>
  </r>
  <r>
    <x v="32"/>
    <x v="0"/>
    <x v="0"/>
    <x v="1"/>
    <x v="1"/>
    <x v="1"/>
    <x v="0"/>
    <x v="0"/>
    <x v="32"/>
    <x v="19"/>
    <x v="22"/>
    <x v="15"/>
    <x v="0"/>
    <x v="1"/>
    <x v="1"/>
    <x v="0"/>
    <x v="2"/>
    <x v="0"/>
    <x v="0"/>
    <x v="0"/>
    <x v="0"/>
    <x v="0"/>
  </r>
  <r>
    <x v="33"/>
    <x v="0"/>
    <x v="0"/>
    <x v="1"/>
    <x v="1"/>
    <x v="1"/>
    <x v="0"/>
    <x v="0"/>
    <x v="33"/>
    <x v="18"/>
    <x v="23"/>
    <x v="24"/>
    <x v="0"/>
    <x v="1"/>
    <x v="0"/>
    <x v="0"/>
    <x v="2"/>
    <x v="0"/>
    <x v="0"/>
    <x v="0"/>
    <x v="0"/>
    <x v="0"/>
  </r>
  <r>
    <x v="34"/>
    <x v="0"/>
    <x v="0"/>
    <x v="1"/>
    <x v="1"/>
    <x v="1"/>
    <x v="0"/>
    <x v="0"/>
    <x v="34"/>
    <x v="19"/>
    <x v="24"/>
    <x v="15"/>
    <x v="0"/>
    <x v="1"/>
    <x v="1"/>
    <x v="0"/>
    <x v="2"/>
    <x v="0"/>
    <x v="0"/>
    <x v="0"/>
    <x v="0"/>
    <x v="0"/>
  </r>
  <r>
    <x v="35"/>
    <x v="0"/>
    <x v="0"/>
    <x v="1"/>
    <x v="1"/>
    <x v="1"/>
    <x v="0"/>
    <x v="0"/>
    <x v="35"/>
    <x v="19"/>
    <x v="25"/>
    <x v="15"/>
    <x v="0"/>
    <x v="1"/>
    <x v="1"/>
    <x v="0"/>
    <x v="2"/>
    <x v="0"/>
    <x v="0"/>
    <x v="0"/>
    <x v="0"/>
    <x v="0"/>
  </r>
  <r>
    <x v="36"/>
    <x v="0"/>
    <x v="0"/>
    <x v="1"/>
    <x v="1"/>
    <x v="1"/>
    <x v="0"/>
    <x v="0"/>
    <x v="36"/>
    <x v="19"/>
    <x v="26"/>
    <x v="25"/>
    <x v="0"/>
    <x v="1"/>
    <x v="0"/>
    <x v="0"/>
    <x v="2"/>
    <x v="0"/>
    <x v="0"/>
    <x v="0"/>
    <x v="0"/>
    <x v="0"/>
  </r>
</pivotCacheRecords>
</file>

<file path=xl/pivotCache/pivotCacheRecords8.xml><?xml version="1.0" encoding="utf-8"?>
<pivotCacheRecords xmlns="http://schemas.openxmlformats.org/spreadsheetml/2006/main" xmlns:r="http://schemas.openxmlformats.org/officeDocument/2006/relationships" count="18">
  <r>
    <x v="0"/>
    <x v="0"/>
    <x v="0"/>
    <x v="0"/>
    <x v="0"/>
    <x v="0"/>
    <x v="0"/>
    <x v="0"/>
    <x v="0"/>
    <x v="0"/>
    <x v="0"/>
    <x v="0"/>
    <x v="0"/>
    <x v="0"/>
    <x v="0"/>
    <x v="0"/>
  </r>
  <r>
    <x v="1"/>
    <x v="0"/>
    <x v="0"/>
    <x v="0"/>
    <x v="0"/>
    <x v="0"/>
    <x v="1"/>
    <x v="1"/>
    <x v="1"/>
    <x v="0"/>
    <x v="0"/>
    <x v="1"/>
    <x v="1"/>
    <x v="0"/>
    <x v="0"/>
    <x v="0"/>
  </r>
  <r>
    <x v="2"/>
    <x v="0"/>
    <x v="0"/>
    <x v="0"/>
    <x v="0"/>
    <x v="0"/>
    <x v="0"/>
    <x v="0"/>
    <x v="2"/>
    <x v="0"/>
    <x v="0"/>
    <x v="1"/>
    <x v="2"/>
    <x v="0"/>
    <x v="0"/>
    <x v="0"/>
  </r>
  <r>
    <x v="3"/>
    <x v="0"/>
    <x v="0"/>
    <x v="0"/>
    <x v="0"/>
    <x v="0"/>
    <x v="0"/>
    <x v="0"/>
    <x v="3"/>
    <x v="0"/>
    <x v="0"/>
    <x v="0"/>
    <x v="3"/>
    <x v="0"/>
    <x v="0"/>
    <x v="0"/>
  </r>
  <r>
    <x v="4"/>
    <x v="0"/>
    <x v="0"/>
    <x v="0"/>
    <x v="0"/>
    <x v="0"/>
    <x v="0"/>
    <x v="0"/>
    <x v="4"/>
    <x v="0"/>
    <x v="0"/>
    <x v="0"/>
    <x v="4"/>
    <x v="0"/>
    <x v="0"/>
    <x v="0"/>
  </r>
  <r>
    <x v="5"/>
    <x v="0"/>
    <x v="0"/>
    <x v="0"/>
    <x v="0"/>
    <x v="0"/>
    <x v="0"/>
    <x v="0"/>
    <x v="5"/>
    <x v="0"/>
    <x v="0"/>
    <x v="1"/>
    <x v="5"/>
    <x v="0"/>
    <x v="0"/>
    <x v="0"/>
  </r>
  <r>
    <x v="6"/>
    <x v="0"/>
    <x v="0"/>
    <x v="0"/>
    <x v="0"/>
    <x v="0"/>
    <x v="0"/>
    <x v="0"/>
    <x v="6"/>
    <x v="0"/>
    <x v="0"/>
    <x v="1"/>
    <x v="6"/>
    <x v="0"/>
    <x v="0"/>
    <x v="0"/>
  </r>
  <r>
    <x v="7"/>
    <x v="0"/>
    <x v="0"/>
    <x v="0"/>
    <x v="0"/>
    <x v="0"/>
    <x v="0"/>
    <x v="0"/>
    <x v="7"/>
    <x v="0"/>
    <x v="0"/>
    <x v="1"/>
    <x v="7"/>
    <x v="0"/>
    <x v="0"/>
    <x v="0"/>
  </r>
  <r>
    <x v="8"/>
    <x v="0"/>
    <x v="0"/>
    <x v="0"/>
    <x v="0"/>
    <x v="0"/>
    <x v="2"/>
    <x v="0"/>
    <x v="8"/>
    <x v="0"/>
    <x v="0"/>
    <x v="0"/>
    <x v="8"/>
    <x v="0"/>
    <x v="0"/>
    <x v="0"/>
  </r>
  <r>
    <x v="9"/>
    <x v="0"/>
    <x v="0"/>
    <x v="0"/>
    <x v="0"/>
    <x v="0"/>
    <x v="2"/>
    <x v="0"/>
    <x v="9"/>
    <x v="0"/>
    <x v="0"/>
    <x v="0"/>
    <x v="9"/>
    <x v="0"/>
    <x v="0"/>
    <x v="0"/>
  </r>
  <r>
    <x v="10"/>
    <x v="0"/>
    <x v="0"/>
    <x v="0"/>
    <x v="0"/>
    <x v="0"/>
    <x v="2"/>
    <x v="1"/>
    <x v="10"/>
    <x v="0"/>
    <x v="0"/>
    <x v="1"/>
    <x v="10"/>
    <x v="0"/>
    <x v="0"/>
    <x v="0"/>
  </r>
  <r>
    <x v="11"/>
    <x v="0"/>
    <x v="0"/>
    <x v="0"/>
    <x v="0"/>
    <x v="0"/>
    <x v="2"/>
    <x v="1"/>
    <x v="11"/>
    <x v="0"/>
    <x v="0"/>
    <x v="0"/>
    <x v="11"/>
    <x v="0"/>
    <x v="0"/>
    <x v="0"/>
  </r>
  <r>
    <x v="12"/>
    <x v="0"/>
    <x v="1"/>
    <x v="0"/>
    <x v="0"/>
    <x v="0"/>
    <x v="1"/>
    <x v="1"/>
    <x v="12"/>
    <x v="0"/>
    <x v="1"/>
    <x v="2"/>
    <x v="12"/>
    <x v="0"/>
    <x v="0"/>
    <x v="0"/>
  </r>
  <r>
    <x v="13"/>
    <x v="0"/>
    <x v="1"/>
    <x v="0"/>
    <x v="0"/>
    <x v="0"/>
    <x v="0"/>
    <x v="0"/>
    <x v="13"/>
    <x v="0"/>
    <x v="1"/>
    <x v="2"/>
    <x v="13"/>
    <x v="0"/>
    <x v="0"/>
    <x v="0"/>
  </r>
  <r>
    <x v="14"/>
    <x v="0"/>
    <x v="1"/>
    <x v="0"/>
    <x v="0"/>
    <x v="0"/>
    <x v="0"/>
    <x v="1"/>
    <x v="14"/>
    <x v="0"/>
    <x v="1"/>
    <x v="2"/>
    <x v="14"/>
    <x v="0"/>
    <x v="0"/>
    <x v="0"/>
  </r>
  <r>
    <x v="15"/>
    <x v="0"/>
    <x v="1"/>
    <x v="0"/>
    <x v="0"/>
    <x v="0"/>
    <x v="0"/>
    <x v="1"/>
    <x v="15"/>
    <x v="0"/>
    <x v="1"/>
    <x v="2"/>
    <x v="15"/>
    <x v="0"/>
    <x v="0"/>
    <x v="0"/>
  </r>
  <r>
    <x v="16"/>
    <x v="0"/>
    <x v="1"/>
    <x v="0"/>
    <x v="0"/>
    <x v="0"/>
    <x v="1"/>
    <x v="1"/>
    <x v="16"/>
    <x v="0"/>
    <x v="1"/>
    <x v="2"/>
    <x v="16"/>
    <x v="0"/>
    <x v="0"/>
    <x v="0"/>
  </r>
  <r>
    <x v="17"/>
    <x v="0"/>
    <x v="1"/>
    <x v="0"/>
    <x v="0"/>
    <x v="0"/>
    <x v="1"/>
    <x v="1"/>
    <x v="17"/>
    <x v="0"/>
    <x v="1"/>
    <x v="2"/>
    <x v="17"/>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7"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J6:N10" firstHeaderRow="1" firstDataRow="2" firstDataCol="1" rowPageCount="1" colPageCount="1"/>
  <pivotFields count="16">
    <pivotField dataField="1" compact="0" showAll="0">
      <items count="19">
        <item x="0"/>
        <item x="1"/>
        <item x="2"/>
        <item x="3"/>
        <item x="4"/>
        <item x="5"/>
        <item x="6"/>
        <item x="7"/>
        <item x="8"/>
        <item x="9"/>
        <item x="10"/>
        <item x="11"/>
        <item x="12"/>
        <item x="13"/>
        <item x="14"/>
        <item x="15"/>
        <item x="16"/>
        <item x="17"/>
        <item t="default"/>
      </items>
    </pivotField>
    <pivotField compact="0" showAll="0"/>
    <pivotField compact="0" numFmtId="178" showAll="0"/>
    <pivotField compact="0" showAll="0"/>
    <pivotField compact="0" showAll="0"/>
    <pivotField compact="0" showAll="0"/>
    <pivotField axis="axisCol" compact="0" showAll="0">
      <items count="4">
        <item x="1"/>
        <item x="2"/>
        <item x="0"/>
        <item t="default"/>
      </items>
    </pivotField>
    <pivotField axis="axisRow" compact="0" showAll="0">
      <items count="3">
        <item x="1"/>
        <item x="0"/>
        <item t="default"/>
      </items>
    </pivotField>
    <pivotField compact="0" showAll="0"/>
    <pivotField compact="0" showAll="0"/>
    <pivotField compact="0" showAll="0">
      <items count="3">
        <item x="0"/>
        <item h="1" x="1"/>
        <item t="default"/>
      </items>
    </pivotField>
    <pivotField axis="axisPage" compact="0" multipleItemSelectionAllowed="1" showAll="0">
      <items count="4">
        <item h="1" x="1"/>
        <item x="2"/>
        <item x="0"/>
        <item t="default"/>
      </items>
    </pivotField>
    <pivotField compact="0" showAll="0"/>
    <pivotField compact="0" showAll="0"/>
    <pivotField compact="0" showAll="0"/>
    <pivotField compact="0" showAll="0"/>
  </pivotFields>
  <rowFields count="1">
    <field x="7"/>
  </rowFields>
  <rowItems count="3">
    <i>
      <x/>
    </i>
    <i>
      <x v="1"/>
    </i>
    <i t="grand">
      <x/>
    </i>
  </rowItems>
  <colFields count="1">
    <field x="6"/>
  </colFields>
  <colItems count="4">
    <i>
      <x/>
    </i>
    <i>
      <x v="1"/>
    </i>
    <i>
      <x v="2"/>
    </i>
    <i t="grand">
      <x/>
    </i>
  </colItems>
  <pageFields count="1">
    <pageField fld="11"/>
  </pageFields>
  <dataFields count="1">
    <dataField name="Count of Sr No"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6"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B11:E13" firstHeaderRow="1" firstDataRow="2" firstDataCol="1" rowPageCount="1" colPageCount="1"/>
  <pivotFields count="22">
    <pivotField dataField="1" compact="0" showAll="0">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compact="0" showAll="0">
      <items count="3">
        <item x="0"/>
        <item x="1"/>
        <item t="default"/>
      </items>
    </pivotField>
    <pivotField compact="0" showAll="0">
      <items count="3">
        <item x="0"/>
        <item x="1"/>
        <item t="default"/>
      </items>
    </pivotField>
    <pivotField compact="0" showAll="0">
      <items count="8">
        <item x="0"/>
        <item x="1"/>
        <item x="2"/>
        <item x="3"/>
        <item x="4"/>
        <item x="5"/>
        <item x="6"/>
        <item t="default"/>
      </items>
    </pivotField>
    <pivotField compact="0" showAll="0">
      <items count="4">
        <item x="0"/>
        <item x="1"/>
        <item x="2"/>
        <item t="default"/>
      </items>
    </pivotField>
    <pivotField compact="0" showAll="0">
      <items count="5">
        <item x="0"/>
        <item x="1"/>
        <item x="2"/>
        <item x="3"/>
        <item t="default"/>
      </items>
    </pivotField>
    <pivotField compact="0" showAll="0">
      <items count="2">
        <item x="0"/>
        <item t="default"/>
      </items>
    </pivotField>
    <pivotField compact="0" showAll="0">
      <items count="2">
        <item x="0"/>
        <item t="default"/>
      </items>
    </pivotField>
    <pivotField compact="0" showAll="0">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compact="0" showAll="0">
      <items count="21">
        <item x="0"/>
        <item x="1"/>
        <item x="2"/>
        <item x="3"/>
        <item x="4"/>
        <item x="5"/>
        <item x="6"/>
        <item x="7"/>
        <item x="8"/>
        <item x="9"/>
        <item x="10"/>
        <item x="11"/>
        <item x="12"/>
        <item x="13"/>
        <item x="14"/>
        <item x="15"/>
        <item x="16"/>
        <item x="17"/>
        <item x="18"/>
        <item x="19"/>
        <item t="default"/>
      </items>
    </pivotField>
    <pivotField compact="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compact="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compact="0" showAll="0">
      <items count="2">
        <item x="0"/>
        <item t="default"/>
      </items>
    </pivotField>
    <pivotField compact="0" showAll="0">
      <items count="4">
        <item x="0"/>
        <item x="1"/>
        <item x="2"/>
        <item t="default"/>
      </items>
    </pivotField>
    <pivotField axis="axisPage" compact="0" showAll="0">
      <items count="5">
        <item x="0"/>
        <item x="2"/>
        <item x="1"/>
        <item x="3"/>
        <item t="default"/>
      </items>
    </pivotField>
    <pivotField compact="0" showAll="0">
      <items count="2">
        <item x="0"/>
        <item t="default"/>
      </items>
    </pivotField>
    <pivotField axis="axisCol" compact="0" showAll="0">
      <items count="4">
        <item x="0"/>
        <item x="1"/>
        <item x="2"/>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s>
  <rowItems count="1">
    <i/>
  </rowItems>
  <colFields count="1">
    <field x="16"/>
  </colFields>
  <colItems count="3">
    <i>
      <x/>
    </i>
    <i>
      <x v="2"/>
    </i>
    <i t="grand">
      <x/>
    </i>
  </colItems>
  <pageFields count="1">
    <pageField fld="14" item="0"/>
  </pageFields>
  <dataFields count="1">
    <dataField name="Test execution report"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4"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B21:C23" firstHeaderRow="1" firstDataRow="1" firstDataCol="1"/>
  <pivotFields count="17">
    <pivotField dataField="1" compact="0" showAll="0">
      <items count="42">
        <item x="2"/>
        <item x="3"/>
        <item x="4"/>
        <item x="5"/>
        <item x="6"/>
        <item x="7"/>
        <item x="8"/>
        <item x="9"/>
        <item x="10"/>
        <item x="11"/>
        <item x="12"/>
        <item x="13"/>
        <item x="14"/>
        <item x="15"/>
        <item x="16"/>
        <item x="17"/>
        <item x="18"/>
        <item x="19"/>
        <item x="20"/>
        <item x="21"/>
        <item x="22"/>
        <item x="23"/>
        <item x="24"/>
        <item x="25"/>
        <item x="0"/>
        <item x="1"/>
        <item x="26"/>
        <item x="27"/>
        <item x="28"/>
        <item x="29"/>
        <item x="30"/>
        <item x="31"/>
        <item x="32"/>
        <item x="33"/>
        <item x="34"/>
        <item x="35"/>
        <item x="36"/>
        <item x="37"/>
        <item x="38"/>
        <item x="39"/>
        <item x="40"/>
        <item t="default"/>
      </items>
    </pivotField>
    <pivotField compact="0" showAll="0">
      <items count="3">
        <item x="0"/>
        <item x="1"/>
        <item t="default"/>
      </items>
    </pivotField>
    <pivotField axis="axisRow" compact="0" multipleItemSelectionAllowed="1" showAll="0">
      <items count="3">
        <item x="0"/>
        <item h="1" x="1"/>
        <item t="default"/>
      </items>
    </pivotField>
    <pivotField compact="0" showAll="0">
      <items count="8">
        <item x="1"/>
        <item x="0"/>
        <item x="2"/>
        <item x="3"/>
        <item x="4"/>
        <item x="5"/>
        <item x="6"/>
        <item t="default"/>
      </items>
    </pivotField>
    <pivotField compact="0" showAll="0">
      <items count="4">
        <item x="0"/>
        <item x="1"/>
        <item x="2"/>
        <item t="default"/>
      </items>
    </pivotField>
    <pivotField compact="0" showAll="0">
      <items count="5">
        <item x="1"/>
        <item x="2"/>
        <item x="0"/>
        <item x="3"/>
        <item t="default"/>
      </items>
    </pivotField>
    <pivotField compact="0" showAll="0">
      <items count="3">
        <item x="0"/>
        <item x="1"/>
        <item t="default"/>
      </items>
    </pivotField>
    <pivotField compact="0" showAll="0">
      <items count="2">
        <item x="0"/>
        <item t="default"/>
      </items>
    </pivotField>
    <pivotField compact="0" showAll="0">
      <items count="42">
        <item x="0"/>
        <item x="1"/>
        <item x="2"/>
        <item x="3"/>
        <item x="4"/>
        <item x="5"/>
        <item x="6"/>
        <item x="7"/>
        <item x="8"/>
        <item x="9"/>
        <item x="10"/>
        <item x="11"/>
        <item x="12"/>
        <item x="13"/>
        <item x="14"/>
        <item x="15"/>
        <item x="16"/>
        <item x="19"/>
        <item x="20"/>
        <item x="21"/>
        <item x="22"/>
        <item x="23"/>
        <item x="24"/>
        <item x="25"/>
        <item x="17"/>
        <item x="18"/>
        <item x="26"/>
        <item x="27"/>
        <item x="28"/>
        <item x="29"/>
        <item x="30"/>
        <item x="31"/>
        <item x="32"/>
        <item x="33"/>
        <item x="34"/>
        <item x="35"/>
        <item x="36"/>
        <item x="37"/>
        <item x="38"/>
        <item x="39"/>
        <item x="40"/>
        <item t="default"/>
      </items>
    </pivotField>
    <pivotField compact="0" showAll="0">
      <items count="23">
        <item x="1"/>
        <item x="2"/>
        <item x="3"/>
        <item x="4"/>
        <item x="5"/>
        <item x="6"/>
        <item x="7"/>
        <item x="8"/>
        <item x="9"/>
        <item x="0"/>
        <item x="10"/>
        <item x="11"/>
        <item x="12"/>
        <item x="13"/>
        <item x="14"/>
        <item x="15"/>
        <item x="16"/>
        <item x="17"/>
        <item x="18"/>
        <item x="19"/>
        <item x="20"/>
        <item x="21"/>
        <item t="default"/>
      </items>
    </pivotField>
    <pivotField compact="0" showAll="0">
      <items count="32">
        <item x="1"/>
        <item x="2"/>
        <item x="3"/>
        <item x="8"/>
        <item x="9"/>
        <item x="10"/>
        <item x="11"/>
        <item x="12"/>
        <item x="13"/>
        <item x="14"/>
        <item x="15"/>
        <item x="0"/>
        <item x="4"/>
        <item x="5"/>
        <item x="6"/>
        <item x="7"/>
        <item x="16"/>
        <item x="17"/>
        <item x="18"/>
        <item x="19"/>
        <item x="20"/>
        <item x="21"/>
        <item x="22"/>
        <item x="23"/>
        <item x="24"/>
        <item x="25"/>
        <item x="26"/>
        <item x="27"/>
        <item x="28"/>
        <item x="29"/>
        <item x="30"/>
        <item t="default"/>
      </items>
    </pivotField>
    <pivotField compact="0" showAll="0">
      <items count="20">
        <item x="0"/>
        <item x="1"/>
        <item x="2"/>
        <item x="3"/>
        <item x="4"/>
        <item x="5"/>
        <item x="6"/>
        <item x="7"/>
        <item x="8"/>
        <item x="9"/>
        <item x="10"/>
        <item x="11"/>
        <item x="12"/>
        <item x="13"/>
        <item x="14"/>
        <item x="15"/>
        <item x="16"/>
        <item x="17"/>
        <item x="18"/>
        <item t="default"/>
      </items>
    </pivotField>
    <pivotField compact="0" showAll="0">
      <items count="2">
        <item x="0"/>
        <item t="default"/>
      </items>
    </pivotField>
    <pivotField compact="0" showAll="0">
      <items count="3">
        <item x="0"/>
        <item x="1"/>
        <item t="default"/>
      </items>
    </pivotField>
    <pivotField compact="0" showAll="0">
      <items count="2">
        <item x="0"/>
        <item t="default"/>
      </items>
    </pivotField>
    <pivotField compact="0" showAll="0">
      <items count="4">
        <item x="0"/>
        <item x="2"/>
        <item x="1"/>
        <item t="default"/>
      </items>
    </pivotField>
    <pivotField compact="0" showAll="0">
      <items count="3">
        <item x="1"/>
        <item x="0"/>
        <item t="default"/>
      </items>
    </pivotField>
  </pivotFields>
  <rowFields count="1">
    <field x="2"/>
  </rowFields>
  <rowItems count="2">
    <i>
      <x/>
    </i>
    <i t="grand">
      <x/>
    </i>
  </rowItems>
  <colItems count="1">
    <i/>
  </colItems>
  <dataFields count="1">
    <dataField name="Test case execution status"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5" autoFormatId="1" applyNumberFormats="0" applyBorderFormats="0" applyFontFormats="0" applyPatternFormats="0" applyAlignmentFormats="0" applyWidthHeightFormats="1" dataCaption="Values" updatedVersion="8" minRefreshableVersion="3" createdVersion="5" useAutoFormatting="1" compact="0" indent="0" outline="1" compactData="0" outlineData="1" showDrill="1" multipleFieldFilters="0">
  <location ref="I17:M21" firstHeaderRow="1" firstDataRow="2" firstDataCol="1" rowPageCount="1" colPageCount="1"/>
  <pivotFields count="21">
    <pivotField dataField="1" compact="0" showAll="0"/>
    <pivotField compact="0" showAll="0"/>
    <pivotField axis="axisRow" compact="0" showAll="0">
      <items count="3">
        <item x="0"/>
        <item x="1"/>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Page" compact="0" showAll="0">
      <items count="3">
        <item x="0"/>
        <item h="1" x="1"/>
        <item t="default"/>
      </items>
    </pivotField>
    <pivotField compact="0" showAll="0"/>
    <pivotField axis="axisCol" compact="0" showAll="0">
      <items count="4">
        <item x="0"/>
        <item x="1"/>
        <item x="2"/>
        <item t="default"/>
      </items>
    </pivotField>
    <pivotField compact="0" showAll="0"/>
    <pivotField compact="0" showAll="0"/>
    <pivotField compact="0" showAll="0"/>
    <pivotField compact="0" showAll="0"/>
    <pivotField compact="0" showAll="0"/>
  </pivotFields>
  <rowFields count="1">
    <field x="2"/>
  </rowFields>
  <rowItems count="3">
    <i>
      <x/>
    </i>
    <i>
      <x v="1"/>
    </i>
    <i t="grand">
      <x/>
    </i>
  </rowItems>
  <colFields count="1">
    <field x="15"/>
  </colFields>
  <colItems count="4">
    <i>
      <x/>
    </i>
    <i>
      <x v="1"/>
    </i>
    <i>
      <x v="2"/>
    </i>
    <i t="grand">
      <x/>
    </i>
  </colItems>
  <pageFields count="1">
    <pageField fld="13" item="0"/>
  </pageFields>
  <dataFields count="1">
    <dataField name="Count of Case ID"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 cacheId="6"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B4:G8" firstHeaderRow="1" firstDataRow="2" firstDataCol="1"/>
  <pivotFields count="22">
    <pivotField dataField="1" compact="0" showAll="0">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compact="0" showAll="0">
      <items count="3">
        <item x="0"/>
        <item x="1"/>
        <item t="default"/>
      </items>
    </pivotField>
    <pivotField axis="axisRow" compact="0" showAll="0">
      <items count="3">
        <item x="0"/>
        <item x="1"/>
        <item t="default"/>
      </items>
    </pivotField>
    <pivotField compact="0" showAll="0">
      <items count="8">
        <item x="0"/>
        <item x="1"/>
        <item x="2"/>
        <item x="3"/>
        <item x="4"/>
        <item x="5"/>
        <item x="6"/>
        <item t="default"/>
      </items>
    </pivotField>
    <pivotField compact="0" showAll="0">
      <items count="4">
        <item x="0"/>
        <item x="1"/>
        <item x="2"/>
        <item t="default"/>
      </items>
    </pivotField>
    <pivotField compact="0" showAll="0">
      <items count="5">
        <item x="0"/>
        <item x="1"/>
        <item x="2"/>
        <item x="3"/>
        <item t="default"/>
      </items>
    </pivotField>
    <pivotField compact="0" showAll="0">
      <items count="2">
        <item x="0"/>
        <item t="default"/>
      </items>
    </pivotField>
    <pivotField compact="0" showAll="0">
      <items count="2">
        <item x="0"/>
        <item t="default"/>
      </items>
    </pivotField>
    <pivotField compact="0" showAll="0">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compact="0" showAll="0">
      <items count="21">
        <item x="0"/>
        <item x="1"/>
        <item x="2"/>
        <item x="3"/>
        <item x="4"/>
        <item x="5"/>
        <item x="6"/>
        <item x="7"/>
        <item x="8"/>
        <item x="9"/>
        <item x="10"/>
        <item x="11"/>
        <item x="12"/>
        <item x="13"/>
        <item x="14"/>
        <item x="15"/>
        <item x="16"/>
        <item x="17"/>
        <item x="18"/>
        <item x="19"/>
        <item t="default"/>
      </items>
    </pivotField>
    <pivotField compact="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compact="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compact="0" showAll="0">
      <items count="2">
        <item x="0"/>
        <item t="default"/>
      </items>
    </pivotField>
    <pivotField compact="0" showAll="0">
      <items count="4">
        <item x="0"/>
        <item x="1"/>
        <item x="2"/>
        <item t="default"/>
      </items>
    </pivotField>
    <pivotField axis="axisCol" compact="0" showAll="0">
      <items count="5">
        <item x="0"/>
        <item x="2"/>
        <item x="1"/>
        <item x="3"/>
        <item t="default"/>
      </items>
    </pivotField>
    <pivotField compact="0" showAll="0">
      <items count="2">
        <item x="0"/>
        <item t="default"/>
      </items>
    </pivotField>
    <pivotField compact="0" showAll="0">
      <items count="4">
        <item x="0"/>
        <item x="1"/>
        <item x="2"/>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s>
  <rowFields count="1">
    <field x="2"/>
  </rowFields>
  <rowItems count="3">
    <i>
      <x/>
    </i>
    <i>
      <x v="1"/>
    </i>
    <i t="grand">
      <x/>
    </i>
  </rowItems>
  <colFields count="1">
    <field x="14"/>
  </colFields>
  <colItems count="5">
    <i>
      <x/>
    </i>
    <i>
      <x v="1"/>
    </i>
    <i>
      <x v="2"/>
    </i>
    <i>
      <x v="3"/>
    </i>
    <i t="grand">
      <x/>
    </i>
  </colItems>
  <dataFields count="1">
    <dataField name="Test execution report"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1"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3:E6" firstHeaderRow="1" firstDataRow="2" firstDataCol="1"/>
  <pivotFields count="16">
    <pivotField dataField="1" compact="0"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compact="0" showAll="0">
      <items count="3">
        <item x="0"/>
        <item x="1"/>
        <item t="default"/>
      </items>
    </pivotField>
    <pivotField compact="0" showAll="0">
      <items count="3">
        <item x="0"/>
        <item x="1"/>
        <item t="default"/>
      </items>
    </pivotField>
    <pivotField compact="0" showAll="0">
      <items count="8">
        <item x="0"/>
        <item x="1"/>
        <item x="2"/>
        <item x="3"/>
        <item x="4"/>
        <item x="5"/>
        <item x="6"/>
        <item t="default"/>
      </items>
    </pivotField>
    <pivotField compact="0" showAll="0">
      <items count="4">
        <item x="0"/>
        <item x="1"/>
        <item x="2"/>
        <item t="default"/>
      </items>
    </pivotField>
    <pivotField compact="0" showAll="0">
      <items count="5">
        <item x="0"/>
        <item x="1"/>
        <item x="2"/>
        <item x="3"/>
        <item t="default"/>
      </items>
    </pivotField>
    <pivotField compact="0" showAll="0">
      <items count="2">
        <item x="0"/>
        <item t="default"/>
      </items>
    </pivotField>
    <pivotField compact="0" showAll="0">
      <items count="2">
        <item x="0"/>
        <item t="default"/>
      </items>
    </pivotField>
    <pivotField compact="0"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compact="0" showAll="0">
      <items count="17">
        <item x="0"/>
        <item x="1"/>
        <item x="2"/>
        <item x="3"/>
        <item x="4"/>
        <item x="5"/>
        <item x="6"/>
        <item x="7"/>
        <item x="8"/>
        <item x="9"/>
        <item x="10"/>
        <item x="11"/>
        <item x="12"/>
        <item x="13"/>
        <item x="14"/>
        <item x="15"/>
        <item t="default"/>
      </items>
    </pivotField>
    <pivotField compact="0" showAll="0">
      <items count="22">
        <item x="0"/>
        <item x="1"/>
        <item x="2"/>
        <item x="3"/>
        <item x="4"/>
        <item x="5"/>
        <item x="6"/>
        <item x="7"/>
        <item x="8"/>
        <item x="9"/>
        <item x="10"/>
        <item x="11"/>
        <item x="12"/>
        <item x="13"/>
        <item x="14"/>
        <item x="15"/>
        <item x="16"/>
        <item x="17"/>
        <item x="18"/>
        <item x="19"/>
        <item x="20"/>
        <item t="default"/>
      </items>
    </pivotField>
    <pivotField compact="0" showAll="0">
      <items count="20">
        <item x="0"/>
        <item x="1"/>
        <item x="2"/>
        <item x="3"/>
        <item x="4"/>
        <item x="5"/>
        <item x="6"/>
        <item x="7"/>
        <item x="8"/>
        <item x="9"/>
        <item x="10"/>
        <item x="11"/>
        <item x="12"/>
        <item x="13"/>
        <item x="14"/>
        <item x="15"/>
        <item x="16"/>
        <item x="17"/>
        <item x="18"/>
        <item t="default"/>
      </items>
    </pivotField>
    <pivotField compact="0" showAll="0">
      <items count="2">
        <item x="0"/>
        <item t="default"/>
      </items>
    </pivotField>
    <pivotField compact="0" showAll="0">
      <items count="4">
        <item x="0"/>
        <item x="1"/>
        <item x="2"/>
        <item t="default"/>
      </items>
    </pivotField>
    <pivotField axis="axisRow" compact="0" showAll="0">
      <items count="2">
        <item x="0"/>
        <item t="default"/>
      </items>
    </pivotField>
    <pivotField axis="axisCol" compact="0" showAll="0">
      <items count="4">
        <item x="0"/>
        <item x="1"/>
        <item x="2"/>
        <item t="default"/>
      </items>
    </pivotField>
  </pivotFields>
  <rowFields count="1">
    <field x="14"/>
  </rowFields>
  <rowItems count="2">
    <i>
      <x/>
    </i>
    <i t="grand">
      <x/>
    </i>
  </rowItems>
  <colFields count="1">
    <field x="15"/>
  </colFields>
  <colItems count="4">
    <i>
      <x/>
    </i>
    <i>
      <x v="1"/>
    </i>
    <i>
      <x v="2"/>
    </i>
    <i t="grand">
      <x/>
    </i>
  </colItems>
  <dataFields count="1">
    <dataField name="Count of Case ID"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3"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11:D15" firstHeaderRow="1" firstDataRow="2" firstDataCol="1"/>
  <pivotFields count="14">
    <pivotField dataField="1" compact="0" showAll="0">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t="default"/>
      </items>
    </pivotField>
    <pivotField compact="0" showAll="0">
      <items count="3">
        <item x="0"/>
        <item x="1"/>
        <item t="default"/>
      </items>
    </pivotField>
    <pivotField axis="axisRow" compact="0" showAll="0">
      <items count="3">
        <item x="0"/>
        <item x="1"/>
        <item t="default"/>
      </items>
    </pivotField>
    <pivotField compact="0" showAll="0">
      <items count="8">
        <item x="0"/>
        <item x="1"/>
        <item x="2"/>
        <item x="3"/>
        <item x="4"/>
        <item x="5"/>
        <item x="6"/>
        <item t="default"/>
      </items>
    </pivotField>
    <pivotField compact="0" showAll="0">
      <items count="4">
        <item x="0"/>
        <item x="1"/>
        <item x="2"/>
        <item t="default"/>
      </items>
    </pivotField>
    <pivotField compact="0" showAll="0">
      <items count="5">
        <item x="0"/>
        <item x="1"/>
        <item x="2"/>
        <item x="3"/>
        <item t="default"/>
      </items>
    </pivotField>
    <pivotField compact="0" showAll="0">
      <items count="3">
        <item x="0"/>
        <item x="1"/>
        <item t="default"/>
      </items>
    </pivotField>
    <pivotField compact="0" showAll="0">
      <items count="2">
        <item x="0"/>
        <item t="default"/>
      </items>
    </pivotField>
    <pivotField compact="0" showAll="0">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t="default"/>
      </items>
    </pivotField>
    <pivotField compact="0" showAll="0">
      <items count="23">
        <item x="0"/>
        <item x="1"/>
        <item x="2"/>
        <item x="3"/>
        <item x="4"/>
        <item x="5"/>
        <item x="6"/>
        <item x="7"/>
        <item x="8"/>
        <item x="9"/>
        <item x="10"/>
        <item x="11"/>
        <item x="12"/>
        <item x="13"/>
        <item x="14"/>
        <item x="15"/>
        <item x="16"/>
        <item x="17"/>
        <item x="18"/>
        <item x="19"/>
        <item x="20"/>
        <item x="21"/>
        <item t="default"/>
      </items>
    </pivotField>
    <pivotField compact="0"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compact="0" showAll="0">
      <items count="20">
        <item x="0"/>
        <item x="1"/>
        <item x="2"/>
        <item x="3"/>
        <item x="4"/>
        <item x="5"/>
        <item x="6"/>
        <item x="7"/>
        <item x="8"/>
        <item x="9"/>
        <item x="10"/>
        <item x="11"/>
        <item x="12"/>
        <item x="13"/>
        <item x="14"/>
        <item x="15"/>
        <item x="16"/>
        <item x="17"/>
        <item x="18"/>
        <item t="default"/>
      </items>
    </pivotField>
    <pivotField compact="0" showAll="0">
      <items count="2">
        <item x="0"/>
        <item t="default"/>
      </items>
    </pivotField>
    <pivotField axis="axisCol" compact="0" showAll="0">
      <items count="3">
        <item x="0"/>
        <item x="1"/>
        <item t="default"/>
      </items>
    </pivotField>
  </pivotFields>
  <rowFields count="1">
    <field x="2"/>
  </rowFields>
  <rowItems count="3">
    <i>
      <x/>
    </i>
    <i>
      <x v="1"/>
    </i>
    <i t="grand">
      <x/>
    </i>
  </rowItems>
  <colFields count="1">
    <field x="13"/>
  </colFields>
  <colItems count="3">
    <i>
      <x/>
    </i>
    <i>
      <x v="1"/>
    </i>
    <i t="grand">
      <x/>
    </i>
  </colItems>
  <dataFields count="1">
    <dataField name="Count of Case ID"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4" cacheId="2"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3:E7" firstHeaderRow="1" firstDataRow="2" firstDataCol="1"/>
  <pivotFields count="12">
    <pivotField compact="0" showAll="0">
      <items count="18">
        <item x="0"/>
        <item x="1"/>
        <item x="2"/>
        <item x="3"/>
        <item x="4"/>
        <item x="5"/>
        <item x="6"/>
        <item x="7"/>
        <item x="8"/>
        <item x="9"/>
        <item x="10"/>
        <item x="11"/>
        <item x="12"/>
        <item x="13"/>
        <item x="14"/>
        <item x="15"/>
        <item x="16"/>
        <item t="default"/>
      </items>
    </pivotField>
    <pivotField dataField="1" compact="0" showAll="0">
      <items count="18">
        <item x="0"/>
        <item x="1"/>
        <item x="2"/>
        <item x="3"/>
        <item x="4"/>
        <item x="5"/>
        <item x="6"/>
        <item x="7"/>
        <item x="8"/>
        <item x="9"/>
        <item x="10"/>
        <item x="11"/>
        <item x="12"/>
        <item x="13"/>
        <item x="14"/>
        <item x="15"/>
        <item x="16"/>
        <item t="default"/>
      </items>
    </pivotField>
    <pivotField compact="0" numFmtId="178" showAll="0"/>
    <pivotField compact="0" showAll="0"/>
    <pivotField compact="0" showAll="0"/>
    <pivotField compact="0" showAll="0"/>
    <pivotField axis="axisCol" compact="0" showAll="0">
      <items count="4">
        <item x="1"/>
        <item x="2"/>
        <item x="0"/>
        <item t="default"/>
      </items>
    </pivotField>
    <pivotField axis="axisRow" compact="0" showAll="0">
      <items count="3">
        <item x="1"/>
        <item x="0"/>
        <item t="default"/>
      </items>
    </pivotField>
    <pivotField compact="0" showAll="0"/>
    <pivotField compact="0" showAll="0"/>
    <pivotField compact="0" showAll="0"/>
    <pivotField compact="0" showAll="0"/>
  </pivotFields>
  <rowFields count="1">
    <field x="7"/>
  </rowFields>
  <rowItems count="3">
    <i>
      <x/>
    </i>
    <i>
      <x v="1"/>
    </i>
    <i t="grand">
      <x/>
    </i>
  </rowItems>
  <colFields count="1">
    <field x="6"/>
  </colFields>
  <colItems count="4">
    <i>
      <x/>
    </i>
    <i>
      <x v="1"/>
    </i>
    <i>
      <x v="2"/>
    </i>
    <i t="grand">
      <x/>
    </i>
  </colItems>
  <dataFields count="1">
    <dataField name="Count of Defect ID" fld="1"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0"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F2:H19" firstHeaderRow="1" firstDataRow="1" firstDataCol="0"/>
  <pivotFields count="24">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5" Type="http://schemas.openxmlformats.org/officeDocument/2006/relationships/pivotTable" Target="../pivotTables/pivotTable5.xml"/><Relationship Id="rId4" Type="http://schemas.openxmlformats.org/officeDocument/2006/relationships/pivotTable" Target="../pivotTables/pivotTable4.xml"/><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hyperlink" Target="http://10.2.11.40/connectus-testing/admin/" TargetMode="External"/><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26"/>
  <sheetViews>
    <sheetView zoomScale="110" zoomScaleNormal="110" workbookViewId="0">
      <selection activeCell="G4" sqref="G4"/>
    </sheetView>
  </sheetViews>
  <sheetFormatPr defaultColWidth="9.12962962962963" defaultRowHeight="13.5" customHeight="1"/>
  <cols>
    <col min="1" max="1" width="9.12962962962963" style="24"/>
    <col min="2" max="2" width="11.1296296296296" style="24" customWidth="1"/>
    <col min="3" max="6" width="8.5" style="24" customWidth="1"/>
    <col min="7" max="7" width="31.1296296296296" style="24" customWidth="1"/>
    <col min="8" max="8" width="9.37962962962963" style="24" customWidth="1"/>
    <col min="9" max="10" width="15.6296296296296" style="24" customWidth="1"/>
    <col min="11" max="11" width="9.37962962962963" style="24" customWidth="1"/>
    <col min="12" max="12" width="14.8796296296296" style="24" customWidth="1"/>
    <col min="13" max="13" width="14.5" style="24" customWidth="1"/>
    <col min="14" max="15" width="9.37962962962963" style="24" customWidth="1"/>
    <col min="16" max="16" width="14.8796296296296" style="24" customWidth="1"/>
    <col min="17" max="17" width="9.37962962962963" style="24" customWidth="1"/>
    <col min="18" max="19" width="8.87962962962963"/>
    <col min="20" max="16384" width="9.12962962962963" style="24"/>
  </cols>
  <sheetData>
    <row r="1"/>
    <row r="2" ht="14.4" spans="2:16">
      <c r="B2" s="13" t="s">
        <v>0</v>
      </c>
      <c r="C2" s="13"/>
      <c r="D2" s="13"/>
      <c r="E2" s="13"/>
      <c r="F2" s="13"/>
      <c r="G2" s="13"/>
      <c r="I2" s="130" t="s">
        <v>1</v>
      </c>
      <c r="J2" s="130"/>
      <c r="K2" s="130"/>
      <c r="L2" s="130"/>
      <c r="M2" s="130"/>
      <c r="N2" s="130"/>
      <c r="O2" s="130"/>
      <c r="P2" s="130"/>
    </row>
    <row r="3" ht="28.8" spans="2:16">
      <c r="B3" s="14" t="s">
        <v>2</v>
      </c>
      <c r="C3" s="14" t="s">
        <v>3</v>
      </c>
      <c r="D3" s="14" t="s">
        <v>4</v>
      </c>
      <c r="E3" s="14" t="s">
        <v>5</v>
      </c>
      <c r="F3" s="14" t="s">
        <v>6</v>
      </c>
      <c r="G3" s="14" t="s">
        <v>7</v>
      </c>
      <c r="H3" s="128"/>
      <c r="I3" s="131" t="s">
        <v>8</v>
      </c>
      <c r="J3" s="131" t="s">
        <v>9</v>
      </c>
      <c r="K3" s="131" t="s">
        <v>10</v>
      </c>
      <c r="L3" s="131" t="s">
        <v>11</v>
      </c>
      <c r="M3" s="131" t="s">
        <v>12</v>
      </c>
      <c r="N3" s="132" t="s">
        <v>13</v>
      </c>
      <c r="O3" s="132" t="s">
        <v>14</v>
      </c>
      <c r="P3" s="132" t="s">
        <v>7</v>
      </c>
    </row>
    <row r="4" ht="43.2" spans="2:16">
      <c r="B4" s="129" t="s">
        <v>15</v>
      </c>
      <c r="C4" s="16"/>
      <c r="D4" s="16" t="s">
        <v>16</v>
      </c>
      <c r="E4" s="16"/>
      <c r="F4" s="16"/>
      <c r="G4" s="16" t="s">
        <v>17</v>
      </c>
      <c r="I4" s="16" t="s">
        <v>18</v>
      </c>
      <c r="J4" s="16" t="s">
        <v>19</v>
      </c>
      <c r="K4" s="16">
        <f>_xlfn.IFS(J4="Initial Phase",1,J4="RAD",3,J4="Retesting",2,J4="E2E",4)</f>
        <v>1</v>
      </c>
      <c r="L4" s="129" t="s">
        <v>15</v>
      </c>
      <c r="M4" s="129" t="s">
        <v>15</v>
      </c>
      <c r="N4" s="133"/>
      <c r="O4" s="133"/>
      <c r="P4" s="98"/>
    </row>
    <row r="5" ht="14.4" spans="2:16">
      <c r="B5" s="129"/>
      <c r="C5" s="16"/>
      <c r="D5" s="16"/>
      <c r="E5" s="16"/>
      <c r="F5" s="16"/>
      <c r="G5" s="16"/>
      <c r="I5" s="16"/>
      <c r="J5" s="16"/>
      <c r="K5" s="16"/>
      <c r="L5" s="134"/>
      <c r="M5" s="134"/>
      <c r="N5" s="133"/>
      <c r="O5" s="133"/>
      <c r="P5" s="98"/>
    </row>
    <row r="6" ht="14.4" spans="2:16">
      <c r="B6" s="129"/>
      <c r="C6" s="16"/>
      <c r="D6" s="16"/>
      <c r="E6" s="16"/>
      <c r="F6" s="16"/>
      <c r="G6" s="16"/>
      <c r="I6" s="16"/>
      <c r="J6" s="16"/>
      <c r="K6" s="16"/>
      <c r="L6" s="129"/>
      <c r="M6" s="129"/>
      <c r="N6" s="133"/>
      <c r="O6" s="133"/>
      <c r="P6" s="98"/>
    </row>
    <row r="7" ht="14.4" spans="2:16">
      <c r="B7" s="129"/>
      <c r="C7" s="16"/>
      <c r="D7" s="16"/>
      <c r="E7" s="16"/>
      <c r="F7" s="16"/>
      <c r="G7" s="16"/>
      <c r="I7" s="16"/>
      <c r="J7" s="16"/>
      <c r="K7" s="16"/>
      <c r="L7" s="129"/>
      <c r="M7" s="129"/>
      <c r="N7" s="133"/>
      <c r="O7" s="133"/>
      <c r="P7" s="98"/>
    </row>
    <row r="8" ht="14.4" spans="2:16">
      <c r="B8" s="129"/>
      <c r="C8" s="16"/>
      <c r="D8" s="16"/>
      <c r="E8" s="16"/>
      <c r="F8" s="16"/>
      <c r="G8" s="16"/>
      <c r="I8" s="16"/>
      <c r="J8" s="16"/>
      <c r="K8" s="16"/>
      <c r="L8" s="16"/>
      <c r="M8" s="135"/>
      <c r="N8" s="135"/>
      <c r="O8" s="135"/>
      <c r="P8" s="98"/>
    </row>
    <row r="9" ht="14.4" spans="12:13">
      <c r="L9" s="136"/>
      <c r="M9" s="136"/>
    </row>
    <row r="11"/>
    <row r="12"/>
    <row r="13"/>
    <row r="14"/>
    <row r="15"/>
    <row r="16"/>
    <row r="17"/>
    <row r="18"/>
    <row r="19"/>
    <row r="20"/>
    <row r="21"/>
    <row r="22"/>
    <row r="23"/>
    <row r="24"/>
    <row r="25"/>
    <row r="26"/>
  </sheetData>
  <mergeCells count="2">
    <mergeCell ref="B2:G2"/>
    <mergeCell ref="I2:P2"/>
  </mergeCells>
  <dataValidations count="2">
    <dataValidation type="list" allowBlank="1" showInputMessage="1" showErrorMessage="1" sqref="J4:J8">
      <formula1>"Initial Phase, Retesting, RAD, E2E"</formula1>
    </dataValidation>
    <dataValidation type="list" allowBlank="1" showInputMessage="1" showErrorMessage="1" sqref="J9:J137">
      <formula1>"Initial Phase, Retesting, RAD , E2E"</formula1>
    </dataValidation>
  </dataValidation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20"/>
  <sheetViews>
    <sheetView topLeftCell="D1" workbookViewId="0">
      <selection activeCell="C7" sqref="C7"/>
    </sheetView>
  </sheetViews>
  <sheetFormatPr defaultColWidth="8.87962962962963" defaultRowHeight="14.4" outlineLevelCol="7"/>
  <cols>
    <col min="1" max="1" width="15.5" customWidth="1"/>
    <col min="2" max="2" width="6.5" customWidth="1"/>
    <col min="3" max="3" width="21.5" customWidth="1"/>
    <col min="4" max="4" width="18.5" customWidth="1"/>
  </cols>
  <sheetData>
    <row r="2" spans="1:8">
      <c r="A2" s="1" t="s">
        <v>360</v>
      </c>
      <c r="B2" s="1" t="s">
        <v>361</v>
      </c>
      <c r="C2" s="1" t="s">
        <v>362</v>
      </c>
      <c r="D2" s="2" t="s">
        <v>363</v>
      </c>
      <c r="F2" s="3"/>
      <c r="G2" s="4"/>
      <c r="H2" s="5"/>
    </row>
    <row r="3" spans="1:8">
      <c r="A3" s="6" t="s">
        <v>364</v>
      </c>
      <c r="B3" s="7">
        <f>COUNTA(CaseID)</f>
        <v>26</v>
      </c>
      <c r="C3" s="7"/>
      <c r="D3" s="8"/>
      <c r="E3" s="9"/>
      <c r="F3" s="10"/>
      <c r="G3" s="11"/>
      <c r="H3" s="12"/>
    </row>
    <row r="4" spans="1:8">
      <c r="A4" s="6" t="s">
        <v>79</v>
      </c>
      <c r="B4" s="7">
        <f>COUNTA(Module)</f>
        <v>20</v>
      </c>
      <c r="C4" s="7">
        <f>ROUND((B4/$B3)*100,2)</f>
        <v>76.92</v>
      </c>
      <c r="D4" s="8">
        <f>100-C4</f>
        <v>23.08</v>
      </c>
      <c r="F4" s="10"/>
      <c r="G4" s="11"/>
      <c r="H4" s="12"/>
    </row>
    <row r="5" spans="1:8">
      <c r="A5" s="6" t="s">
        <v>80</v>
      </c>
      <c r="B5" s="7">
        <f>COUNTA(ReqID)</f>
        <v>20</v>
      </c>
      <c r="C5" s="7">
        <f>ROUND((B5/$B3)*100,2)</f>
        <v>76.92</v>
      </c>
      <c r="D5" s="8">
        <f t="shared" ref="D5:D13" si="0">100-C5</f>
        <v>23.08</v>
      </c>
      <c r="F5" s="10"/>
      <c r="G5" s="11"/>
      <c r="H5" s="12"/>
    </row>
    <row r="6" spans="1:8">
      <c r="A6" s="6" t="s">
        <v>81</v>
      </c>
      <c r="B6" s="7">
        <f>COUNTA(Function)</f>
        <v>26</v>
      </c>
      <c r="C6" s="7">
        <f>ROUND((B6/$B3)*100,2)</f>
        <v>100</v>
      </c>
      <c r="D6" s="8">
        <f t="shared" si="0"/>
        <v>0</v>
      </c>
      <c r="F6" s="10"/>
      <c r="G6" s="11"/>
      <c r="H6" s="12"/>
    </row>
    <row r="7" spans="1:8">
      <c r="A7" s="6" t="s">
        <v>82</v>
      </c>
      <c r="B7" s="7">
        <f>COUNTA(TestingType)</f>
        <v>26</v>
      </c>
      <c r="C7" s="7">
        <f>ROUND((B7/$B3)*100,2)</f>
        <v>100</v>
      </c>
      <c r="D7" s="8">
        <f t="shared" si="0"/>
        <v>0</v>
      </c>
      <c r="F7" s="10"/>
      <c r="G7" s="11"/>
      <c r="H7" s="12"/>
    </row>
    <row r="8" spans="1:8">
      <c r="A8" s="6" t="s">
        <v>85</v>
      </c>
      <c r="B8" s="7">
        <f>COUNTA(TestDescription)</f>
        <v>25</v>
      </c>
      <c r="C8" s="7">
        <f>ROUND((B8/$B3)*100,2)</f>
        <v>96.15</v>
      </c>
      <c r="D8" s="8">
        <f t="shared" si="0"/>
        <v>3.84999999999999</v>
      </c>
      <c r="F8" s="10"/>
      <c r="G8" s="11"/>
      <c r="H8" s="12"/>
    </row>
    <row r="9" spans="1:8">
      <c r="A9" s="6" t="s">
        <v>86</v>
      </c>
      <c r="B9" s="7">
        <f>COUNTA(TestSteps)</f>
        <v>25</v>
      </c>
      <c r="C9" s="7">
        <f>ROUND((B9/$B3)*100,2)</f>
        <v>96.15</v>
      </c>
      <c r="D9" s="8">
        <f t="shared" si="0"/>
        <v>3.84999999999999</v>
      </c>
      <c r="F9" s="10"/>
      <c r="G9" s="11"/>
      <c r="H9" s="12"/>
    </row>
    <row r="10" spans="1:8">
      <c r="A10" s="6" t="s">
        <v>87</v>
      </c>
      <c r="B10" s="7">
        <f>COUNTA(ExpectedResult)</f>
        <v>25</v>
      </c>
      <c r="C10" s="7">
        <f>ROUND((B10/$B3)*100,2)</f>
        <v>96.15</v>
      </c>
      <c r="D10" s="8">
        <f t="shared" si="0"/>
        <v>3.84999999999999</v>
      </c>
      <c r="F10" s="10"/>
      <c r="G10" s="11"/>
      <c r="H10" s="12"/>
    </row>
    <row r="11" spans="1:8">
      <c r="A11" s="6" t="s">
        <v>88</v>
      </c>
      <c r="B11" s="7">
        <f>COUNTA(ActualResult)</f>
        <v>0</v>
      </c>
      <c r="C11" s="7">
        <f>ROUND((B11/$B3)*100,2)</f>
        <v>0</v>
      </c>
      <c r="D11" s="8">
        <f t="shared" si="0"/>
        <v>100</v>
      </c>
      <c r="F11" s="10"/>
      <c r="G11" s="11"/>
      <c r="H11" s="12"/>
    </row>
    <row r="12" spans="1:8">
      <c r="A12" s="6" t="s">
        <v>34</v>
      </c>
      <c r="B12" s="7">
        <f>COUNTA(Priority)</f>
        <v>0</v>
      </c>
      <c r="C12" s="7">
        <f>ROUND((B12/$B3)*100,2)</f>
        <v>0</v>
      </c>
      <c r="D12" s="8">
        <f t="shared" si="0"/>
        <v>100</v>
      </c>
      <c r="F12" s="10"/>
      <c r="G12" s="11"/>
      <c r="H12" s="12"/>
    </row>
    <row r="13" spans="1:8">
      <c r="A13" s="6" t="s">
        <v>32</v>
      </c>
      <c r="B13" s="7">
        <f>COUNTA(Severity)</f>
        <v>24</v>
      </c>
      <c r="C13" s="7">
        <f>ROUND((B13/$B3)*100,2)</f>
        <v>92.31</v>
      </c>
      <c r="D13" s="8">
        <f t="shared" si="0"/>
        <v>7.69</v>
      </c>
      <c r="F13" s="10"/>
      <c r="G13" s="11"/>
      <c r="H13" s="12"/>
    </row>
    <row r="14" spans="6:8">
      <c r="F14" s="10"/>
      <c r="G14" s="11"/>
      <c r="H14" s="12"/>
    </row>
    <row r="15" spans="6:8">
      <c r="F15" s="10"/>
      <c r="G15" s="11"/>
      <c r="H15" s="12"/>
    </row>
    <row r="16" spans="1:8">
      <c r="A16" s="13" t="s">
        <v>365</v>
      </c>
      <c r="B16" s="13"/>
      <c r="C16" s="13"/>
      <c r="F16" s="10"/>
      <c r="G16" s="11"/>
      <c r="H16" s="12"/>
    </row>
    <row r="17" ht="28.8" spans="1:8">
      <c r="A17" s="14" t="s">
        <v>366</v>
      </c>
      <c r="B17" s="14" t="s">
        <v>367</v>
      </c>
      <c r="C17" s="14" t="s">
        <v>368</v>
      </c>
      <c r="F17" s="10"/>
      <c r="G17" s="11"/>
      <c r="H17" s="12"/>
    </row>
    <row r="18" spans="1:8">
      <c r="A18" s="15" t="s">
        <v>109</v>
      </c>
      <c r="B18" s="16">
        <f>COUNTIF(TPM_Sheet!F16:F29,"Functionality")+COUNTIF(TPM_Sheet!F16:F29,"Intergration")+COUNTIF(TPM_Sheet!F16:F29,"Validation")</f>
        <v>13</v>
      </c>
      <c r="C18" s="16">
        <f>ROUND((B18/'Test Case Quality'!B3)*100,2)</f>
        <v>50</v>
      </c>
      <c r="F18" s="10"/>
      <c r="G18" s="11"/>
      <c r="H18" s="12"/>
    </row>
    <row r="19" spans="1:8">
      <c r="A19" s="7" t="s">
        <v>104</v>
      </c>
      <c r="B19" s="16">
        <f>COUNTIF(TPM_Sheet!F16:F29,"Usability")</f>
        <v>1</v>
      </c>
      <c r="C19" s="16">
        <f>ROUND((B19/'Test Case Quality'!B3)*100,2)</f>
        <v>3.85</v>
      </c>
      <c r="F19" s="17"/>
      <c r="G19" s="18"/>
      <c r="H19" s="19"/>
    </row>
    <row r="20" spans="1:3">
      <c r="A20" s="15" t="s">
        <v>369</v>
      </c>
      <c r="B20" s="16">
        <f>COUNTIF(TPM_Sheet!F16:F29,"UI")</f>
        <v>0</v>
      </c>
      <c r="C20" s="16">
        <f>ROUND((B20/'Test Case Quality'!B3)*100,2)</f>
        <v>0</v>
      </c>
    </row>
  </sheetData>
  <mergeCells count="1">
    <mergeCell ref="A16:C1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N26"/>
  <sheetViews>
    <sheetView topLeftCell="A10" workbookViewId="0">
      <selection activeCell="B6" sqref="B6"/>
    </sheetView>
  </sheetViews>
  <sheetFormatPr defaultColWidth="9" defaultRowHeight="14.4"/>
  <cols>
    <col min="1" max="1" width="8.25" customWidth="1"/>
    <col min="2" max="2" width="20.6296296296296"/>
    <col min="3" max="4" width="10.1296296296296"/>
    <col min="5" max="7" width="11.5"/>
    <col min="8" max="8" width="25.8796296296296"/>
    <col min="9" max="9" width="15.6296296296296" customWidth="1"/>
    <col min="10" max="10" width="23.75"/>
    <col min="11" max="13" width="17"/>
    <col min="14" max="15" width="11.5"/>
    <col min="16" max="16" width="11.3796296296296" customWidth="1"/>
    <col min="17" max="17" width="16" customWidth="1"/>
    <col min="18" max="18" width="15.8796296296296" customWidth="1"/>
  </cols>
  <sheetData>
    <row r="4" spans="2:11">
      <c r="B4" t="s">
        <v>20</v>
      </c>
      <c r="C4" t="s">
        <v>21</v>
      </c>
      <c r="J4" t="s">
        <v>22</v>
      </c>
      <c r="K4" t="s">
        <v>23</v>
      </c>
    </row>
    <row r="5" spans="2:7">
      <c r="B5" t="s">
        <v>24</v>
      </c>
      <c r="C5" t="s">
        <v>25</v>
      </c>
      <c r="D5" t="s">
        <v>26</v>
      </c>
      <c r="E5" t="s">
        <v>27</v>
      </c>
      <c r="F5" t="s">
        <v>28</v>
      </c>
      <c r="G5" t="s">
        <v>29</v>
      </c>
    </row>
    <row r="6" spans="2:11">
      <c r="B6" t="s">
        <v>30</v>
      </c>
      <c r="C6">
        <v>14</v>
      </c>
      <c r="D6">
        <v>6</v>
      </c>
      <c r="E6">
        <v>13</v>
      </c>
      <c r="F6">
        <v>1</v>
      </c>
      <c r="G6">
        <v>34</v>
      </c>
      <c r="J6" t="s">
        <v>31</v>
      </c>
      <c r="K6" t="s">
        <v>32</v>
      </c>
    </row>
    <row r="7" spans="2:14">
      <c r="B7" t="s">
        <v>33</v>
      </c>
      <c r="C7">
        <v>1</v>
      </c>
      <c r="E7">
        <v>1</v>
      </c>
      <c r="F7">
        <v>1</v>
      </c>
      <c r="G7">
        <v>3</v>
      </c>
      <c r="J7" t="s">
        <v>34</v>
      </c>
      <c r="K7" t="s">
        <v>35</v>
      </c>
      <c r="L7" t="s">
        <v>36</v>
      </c>
      <c r="M7" t="s">
        <v>37</v>
      </c>
      <c r="N7" t="s">
        <v>29</v>
      </c>
    </row>
    <row r="8" spans="2:14">
      <c r="B8" t="s">
        <v>29</v>
      </c>
      <c r="C8">
        <v>15</v>
      </c>
      <c r="D8">
        <v>6</v>
      </c>
      <c r="E8">
        <v>14</v>
      </c>
      <c r="F8">
        <v>2</v>
      </c>
      <c r="G8">
        <v>37</v>
      </c>
      <c r="J8" t="s">
        <v>35</v>
      </c>
      <c r="K8">
        <v>3</v>
      </c>
      <c r="L8">
        <v>1</v>
      </c>
      <c r="M8">
        <v>2</v>
      </c>
      <c r="N8">
        <v>6</v>
      </c>
    </row>
    <row r="9" spans="2:14">
      <c r="B9" t="s">
        <v>21</v>
      </c>
      <c r="C9" t="s">
        <v>25</v>
      </c>
      <c r="J9" t="s">
        <v>37</v>
      </c>
      <c r="L9">
        <v>2</v>
      </c>
      <c r="M9">
        <v>4</v>
      </c>
      <c r="N9">
        <v>6</v>
      </c>
    </row>
    <row r="10" spans="10:14">
      <c r="J10" t="s">
        <v>29</v>
      </c>
      <c r="K10">
        <v>3</v>
      </c>
      <c r="L10">
        <v>3</v>
      </c>
      <c r="M10">
        <v>6</v>
      </c>
      <c r="N10">
        <v>12</v>
      </c>
    </row>
    <row r="11" spans="3:3">
      <c r="C11" t="s">
        <v>32</v>
      </c>
    </row>
    <row r="12" spans="3:5">
      <c r="C12" t="s">
        <v>35</v>
      </c>
      <c r="D12" t="s">
        <v>37</v>
      </c>
      <c r="E12" t="s">
        <v>29</v>
      </c>
    </row>
    <row r="13" spans="2:5">
      <c r="B13" t="s">
        <v>20</v>
      </c>
      <c r="C13">
        <v>11</v>
      </c>
      <c r="D13">
        <v>4</v>
      </c>
      <c r="E13">
        <v>15</v>
      </c>
    </row>
    <row r="14" spans="11:11">
      <c r="K14" s="127"/>
    </row>
    <row r="15" spans="9:10">
      <c r="I15" t="s">
        <v>38</v>
      </c>
      <c r="J15" t="s">
        <v>25</v>
      </c>
    </row>
    <row r="17" spans="9:10">
      <c r="I17" t="s">
        <v>39</v>
      </c>
      <c r="J17" t="s">
        <v>32</v>
      </c>
    </row>
    <row r="18" ht="15.15" spans="9:13">
      <c r="I18" t="s">
        <v>24</v>
      </c>
      <c r="J18" t="s">
        <v>35</v>
      </c>
      <c r="K18" t="s">
        <v>36</v>
      </c>
      <c r="L18" t="s">
        <v>37</v>
      </c>
      <c r="M18" t="s">
        <v>29</v>
      </c>
    </row>
    <row r="19" ht="15.15" spans="2:13">
      <c r="B19" s="125" t="s">
        <v>40</v>
      </c>
      <c r="C19" s="126"/>
      <c r="D19" s="126"/>
      <c r="E19" s="126"/>
      <c r="F19" s="126"/>
      <c r="I19" t="s">
        <v>30</v>
      </c>
      <c r="J19">
        <v>6</v>
      </c>
      <c r="K19">
        <v>1</v>
      </c>
      <c r="L19">
        <v>9</v>
      </c>
      <c r="M19">
        <v>16</v>
      </c>
    </row>
    <row r="20" spans="9:13">
      <c r="I20" t="s">
        <v>41</v>
      </c>
      <c r="L20">
        <v>1</v>
      </c>
      <c r="M20">
        <v>1</v>
      </c>
    </row>
    <row r="21" spans="2:13">
      <c r="B21" t="s">
        <v>24</v>
      </c>
      <c r="C21" t="s">
        <v>42</v>
      </c>
      <c r="I21" t="s">
        <v>29</v>
      </c>
      <c r="J21">
        <v>6</v>
      </c>
      <c r="K21">
        <v>1</v>
      </c>
      <c r="L21">
        <v>10</v>
      </c>
      <c r="M21">
        <v>17</v>
      </c>
    </row>
    <row r="22" spans="2:3">
      <c r="B22" t="s">
        <v>30</v>
      </c>
      <c r="C22">
        <v>39</v>
      </c>
    </row>
    <row r="23" spans="2:3">
      <c r="B23" t="s">
        <v>29</v>
      </c>
      <c r="C23">
        <v>39</v>
      </c>
    </row>
    <row r="26" spans="10:10">
      <c r="J26" s="127"/>
    </row>
  </sheetData>
  <mergeCells count="1">
    <mergeCell ref="B19:F19"/>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2"/>
  <sheetViews>
    <sheetView topLeftCell="E1" workbookViewId="0">
      <selection activeCell="I21" sqref="I21"/>
    </sheetView>
  </sheetViews>
  <sheetFormatPr defaultColWidth="8.87962962962963" defaultRowHeight="13.5" customHeight="1"/>
  <cols>
    <col min="1" max="1" width="9.25"/>
    <col min="2" max="2" width="12.1296296296296" style="24" customWidth="1" outlineLevel="1"/>
    <col min="3" max="3" width="12.3796296296296" style="24" customWidth="1" outlineLevel="1"/>
    <col min="4" max="4" width="12.25" style="24" customWidth="1" outlineLevel="1"/>
    <col min="5" max="5" width="17.3796296296296" style="24" customWidth="1" outlineLevel="1"/>
    <col min="6" max="7" width="10.8796296296296" style="24" customWidth="1" outlineLevel="1"/>
    <col min="8" max="8" width="10.25" style="24"/>
    <col min="9" max="9" width="11.1296296296296" style="24" customWidth="1"/>
    <col min="11" max="11" width="10.25"/>
    <col min="12" max="12" width="12.1296296296296" style="24" customWidth="1" outlineLevel="1"/>
    <col min="13" max="13" width="12.3796296296296" style="24" customWidth="1" outlineLevel="1"/>
    <col min="14" max="14" width="12.25" style="24" customWidth="1" outlineLevel="1"/>
    <col min="15" max="15" width="17.3796296296296" style="24" customWidth="1" outlineLevel="1"/>
    <col min="16" max="17" width="10.8796296296296" style="24" customWidth="1" outlineLevel="1"/>
    <col min="18" max="18" width="9" style="24"/>
    <col min="19" max="19" width="11.1296296296296" style="24" customWidth="1"/>
  </cols>
  <sheetData>
    <row r="1" ht="28.9" customHeight="1"/>
    <row r="2" ht="14.4" spans="1:19">
      <c r="A2" s="95" t="s">
        <v>2</v>
      </c>
      <c r="B2" s="96" t="s">
        <v>43</v>
      </c>
      <c r="C2" s="96"/>
      <c r="D2" s="96"/>
      <c r="E2" s="96"/>
      <c r="F2" s="96"/>
      <c r="G2" s="96"/>
      <c r="H2" s="97" t="s">
        <v>7</v>
      </c>
      <c r="I2" s="105"/>
      <c r="K2" s="95" t="s">
        <v>2</v>
      </c>
      <c r="L2" s="106" t="s">
        <v>44</v>
      </c>
      <c r="M2" s="107"/>
      <c r="N2" s="107"/>
      <c r="O2" s="107"/>
      <c r="P2" s="107"/>
      <c r="Q2" s="117"/>
      <c r="R2" s="97" t="s">
        <v>7</v>
      </c>
      <c r="S2" s="105"/>
    </row>
    <row r="3" ht="15.2" customHeight="1" spans="1:19">
      <c r="A3" s="25">
        <v>45538</v>
      </c>
      <c r="B3" s="98" t="s">
        <v>45</v>
      </c>
      <c r="C3" s="98" t="s">
        <v>35</v>
      </c>
      <c r="D3" s="98" t="s">
        <v>37</v>
      </c>
      <c r="E3" s="98" t="s">
        <v>36</v>
      </c>
      <c r="F3" s="96" t="s">
        <v>29</v>
      </c>
      <c r="G3" s="96"/>
      <c r="H3" s="99"/>
      <c r="I3" s="36"/>
      <c r="K3" s="25">
        <v>45547</v>
      </c>
      <c r="L3" s="108" t="s">
        <v>45</v>
      </c>
      <c r="M3" s="16" t="s">
        <v>35</v>
      </c>
      <c r="N3" s="16" t="s">
        <v>37</v>
      </c>
      <c r="O3" s="16" t="s">
        <v>36</v>
      </c>
      <c r="P3" s="105" t="s">
        <v>29</v>
      </c>
      <c r="Q3" s="118"/>
      <c r="R3" s="99"/>
      <c r="S3" s="36"/>
    </row>
    <row r="4" ht="15.15" spans="2:19">
      <c r="B4" s="100"/>
      <c r="C4" s="100">
        <v>6</v>
      </c>
      <c r="D4" s="100">
        <v>10</v>
      </c>
      <c r="E4" s="100">
        <v>1</v>
      </c>
      <c r="F4" s="96">
        <f>SUM(B4:E4)</f>
        <v>17</v>
      </c>
      <c r="G4" s="96"/>
      <c r="H4" s="99"/>
      <c r="I4" s="36"/>
      <c r="L4" s="109"/>
      <c r="M4" s="110">
        <v>11</v>
      </c>
      <c r="N4" s="110">
        <v>4</v>
      </c>
      <c r="O4" s="110"/>
      <c r="P4" s="111">
        <f>SUM(L4:O4)</f>
        <v>15</v>
      </c>
      <c r="Q4" s="119"/>
      <c r="R4" s="99"/>
      <c r="S4" s="36"/>
    </row>
    <row r="5"/>
    <row r="6" ht="15.15" spans="2:19">
      <c r="B6"/>
      <c r="C6"/>
      <c r="D6"/>
      <c r="E6"/>
      <c r="F6"/>
      <c r="G6"/>
      <c r="H6"/>
      <c r="I6"/>
      <c r="L6"/>
      <c r="M6"/>
      <c r="N6"/>
      <c r="O6"/>
      <c r="P6"/>
      <c r="Q6"/>
      <c r="R6"/>
      <c r="S6"/>
    </row>
    <row r="7" ht="14.4" spans="2:19">
      <c r="B7" s="96" t="s">
        <v>46</v>
      </c>
      <c r="C7" s="96"/>
      <c r="D7" s="96"/>
      <c r="E7" s="96"/>
      <c r="F7" s="96"/>
      <c r="G7" s="96"/>
      <c r="H7" s="97" t="s">
        <v>7</v>
      </c>
      <c r="I7" s="6"/>
      <c r="L7" s="106" t="s">
        <v>47</v>
      </c>
      <c r="M7" s="107"/>
      <c r="N7" s="107"/>
      <c r="O7" s="107"/>
      <c r="P7" s="107"/>
      <c r="Q7" s="117"/>
      <c r="R7" s="97" t="s">
        <v>7</v>
      </c>
      <c r="S7" s="6"/>
    </row>
    <row r="8" ht="24" spans="2:19">
      <c r="B8" s="101" t="s">
        <v>48</v>
      </c>
      <c r="C8" s="98" t="s">
        <v>35</v>
      </c>
      <c r="D8" s="98" t="s">
        <v>37</v>
      </c>
      <c r="E8" s="98" t="s">
        <v>36</v>
      </c>
      <c r="F8" s="98" t="s">
        <v>45</v>
      </c>
      <c r="G8" s="102" t="s">
        <v>29</v>
      </c>
      <c r="H8" s="99"/>
      <c r="I8" s="36"/>
      <c r="L8" s="112" t="s">
        <v>48</v>
      </c>
      <c r="M8" s="16" t="s">
        <v>35</v>
      </c>
      <c r="N8" s="16" t="s">
        <v>37</v>
      </c>
      <c r="O8" s="16" t="s">
        <v>36</v>
      </c>
      <c r="P8" s="16" t="s">
        <v>45</v>
      </c>
      <c r="Q8" s="120" t="s">
        <v>29</v>
      </c>
      <c r="R8" s="99"/>
      <c r="S8" s="36"/>
    </row>
    <row r="9" ht="14.4" spans="2:19">
      <c r="B9" s="100" t="s">
        <v>35</v>
      </c>
      <c r="C9" s="100">
        <v>1</v>
      </c>
      <c r="D9" s="100"/>
      <c r="E9" s="100">
        <v>2</v>
      </c>
      <c r="F9" s="100"/>
      <c r="G9" s="102">
        <f>SUM(C9:F9)</f>
        <v>3</v>
      </c>
      <c r="H9" s="99"/>
      <c r="I9" s="36"/>
      <c r="L9" s="113" t="s">
        <v>35</v>
      </c>
      <c r="M9" s="7">
        <v>3</v>
      </c>
      <c r="N9" s="7">
        <v>2</v>
      </c>
      <c r="O9" s="7">
        <v>1</v>
      </c>
      <c r="P9" s="7"/>
      <c r="Q9" s="120">
        <f>SUM(M9:P9)</f>
        <v>6</v>
      </c>
      <c r="R9" s="99"/>
      <c r="S9" s="36"/>
    </row>
    <row r="10" ht="14.4" spans="2:19">
      <c r="B10" s="100" t="s">
        <v>37</v>
      </c>
      <c r="C10" s="100"/>
      <c r="D10" s="100">
        <v>7</v>
      </c>
      <c r="E10" s="100"/>
      <c r="F10" s="100"/>
      <c r="G10" s="102">
        <f t="shared" ref="G10:G13" si="0">SUM(C10:F10)</f>
        <v>7</v>
      </c>
      <c r="H10" s="99"/>
      <c r="I10" s="36"/>
      <c r="L10" s="113" t="s">
        <v>37</v>
      </c>
      <c r="M10" s="7"/>
      <c r="N10" s="7">
        <v>4</v>
      </c>
      <c r="O10" s="7">
        <v>2</v>
      </c>
      <c r="P10" s="7"/>
      <c r="Q10" s="120">
        <f t="shared" ref="Q10:Q13" si="1">SUM(M10:P10)</f>
        <v>6</v>
      </c>
      <c r="R10" s="99"/>
      <c r="S10" s="36"/>
    </row>
    <row r="11" ht="14.4" spans="2:19">
      <c r="B11" s="100" t="s">
        <v>36</v>
      </c>
      <c r="C11" s="100"/>
      <c r="D11" s="100"/>
      <c r="E11" s="100"/>
      <c r="F11" s="100"/>
      <c r="G11" s="102">
        <f t="shared" si="0"/>
        <v>0</v>
      </c>
      <c r="H11" s="99"/>
      <c r="I11" s="36"/>
      <c r="L11" s="113" t="s">
        <v>36</v>
      </c>
      <c r="M11" s="7"/>
      <c r="N11" s="7"/>
      <c r="O11" s="7"/>
      <c r="P11" s="7"/>
      <c r="Q11" s="120">
        <f t="shared" si="1"/>
        <v>0</v>
      </c>
      <c r="R11" s="99"/>
      <c r="S11" s="36"/>
    </row>
    <row r="12" ht="14.4" spans="2:19">
      <c r="B12" s="100" t="s">
        <v>45</v>
      </c>
      <c r="C12" s="100"/>
      <c r="D12" s="100"/>
      <c r="E12" s="100"/>
      <c r="F12" s="100"/>
      <c r="G12" s="102">
        <f t="shared" si="0"/>
        <v>0</v>
      </c>
      <c r="H12" s="99"/>
      <c r="I12" s="36"/>
      <c r="L12" s="113" t="s">
        <v>45</v>
      </c>
      <c r="M12" s="7"/>
      <c r="N12" s="7"/>
      <c r="O12" s="7"/>
      <c r="P12" s="7"/>
      <c r="Q12" s="120">
        <f t="shared" si="1"/>
        <v>0</v>
      </c>
      <c r="R12" s="99"/>
      <c r="S12" s="36"/>
    </row>
    <row r="13" ht="15.15" spans="2:19">
      <c r="B13" s="102" t="s">
        <v>29</v>
      </c>
      <c r="C13" s="102">
        <f>SUM(C9:C12)</f>
        <v>1</v>
      </c>
      <c r="D13" s="102">
        <f t="shared" ref="D13:G13" si="2">SUM(D9:D12)</f>
        <v>7</v>
      </c>
      <c r="E13" s="102">
        <f t="shared" si="2"/>
        <v>2</v>
      </c>
      <c r="F13" s="102">
        <f t="shared" si="2"/>
        <v>0</v>
      </c>
      <c r="G13" s="102">
        <f t="shared" si="2"/>
        <v>10</v>
      </c>
      <c r="H13" s="99"/>
      <c r="I13" s="36"/>
      <c r="L13" s="114" t="s">
        <v>29</v>
      </c>
      <c r="M13" s="115">
        <f>SUM(M9:M12)</f>
        <v>3</v>
      </c>
      <c r="N13" s="115">
        <f t="shared" ref="N13:Q13" si="3">SUM(N9:N12)</f>
        <v>6</v>
      </c>
      <c r="O13" s="115">
        <f t="shared" si="3"/>
        <v>3</v>
      </c>
      <c r="P13" s="115">
        <f t="shared" si="3"/>
        <v>0</v>
      </c>
      <c r="Q13" s="121">
        <f t="shared" si="3"/>
        <v>12</v>
      </c>
      <c r="R13" s="99"/>
      <c r="S13" s="36"/>
    </row>
    <row r="14"/>
    <row r="15" ht="14.25"/>
    <row r="16" ht="14.45" customHeight="1" spans="2:19">
      <c r="B16" s="96" t="s">
        <v>49</v>
      </c>
      <c r="C16" s="96"/>
      <c r="D16" s="96"/>
      <c r="E16" s="96"/>
      <c r="F16" s="96"/>
      <c r="G16" s="96"/>
      <c r="H16" s="97" t="s">
        <v>7</v>
      </c>
      <c r="I16" s="105"/>
      <c r="L16" s="106" t="s">
        <v>50</v>
      </c>
      <c r="M16" s="107"/>
      <c r="N16" s="107"/>
      <c r="O16" s="107"/>
      <c r="P16" s="107"/>
      <c r="Q16" s="107"/>
      <c r="R16" s="107" t="s">
        <v>7</v>
      </c>
      <c r="S16" s="117"/>
    </row>
    <row r="17" ht="16.5" customHeight="1" spans="2:19">
      <c r="B17" s="103" t="s">
        <v>51</v>
      </c>
      <c r="C17" s="98" t="s">
        <v>52</v>
      </c>
      <c r="D17" s="98" t="s">
        <v>53</v>
      </c>
      <c r="E17" s="98" t="s">
        <v>54</v>
      </c>
      <c r="F17" s="104" t="s">
        <v>13</v>
      </c>
      <c r="G17" s="104"/>
      <c r="H17" s="99"/>
      <c r="I17" s="36"/>
      <c r="L17" s="116" t="s">
        <v>51</v>
      </c>
      <c r="M17" s="16" t="s">
        <v>52</v>
      </c>
      <c r="N17" s="16" t="s">
        <v>53</v>
      </c>
      <c r="O17" s="16" t="s">
        <v>54</v>
      </c>
      <c r="P17" s="36" t="s">
        <v>13</v>
      </c>
      <c r="Q17" s="36"/>
      <c r="R17" s="36"/>
      <c r="S17" s="122"/>
    </row>
    <row r="18" ht="14.4" spans="2:19">
      <c r="B18" s="100" t="s">
        <v>30</v>
      </c>
      <c r="C18" s="98">
        <v>13</v>
      </c>
      <c r="D18" s="98">
        <v>16</v>
      </c>
      <c r="E18" s="98"/>
      <c r="F18" s="96">
        <f>SUM(C18:E18)</f>
        <v>29</v>
      </c>
      <c r="G18" s="96"/>
      <c r="H18" s="99"/>
      <c r="I18" s="36"/>
      <c r="L18" s="113" t="s">
        <v>30</v>
      </c>
      <c r="M18" s="16">
        <v>13</v>
      </c>
      <c r="N18" s="16">
        <v>14</v>
      </c>
      <c r="O18" s="16">
        <v>8</v>
      </c>
      <c r="P18" s="105">
        <f>SUM(M18:O18)</f>
        <v>35</v>
      </c>
      <c r="Q18" s="105"/>
      <c r="R18" s="36" t="s">
        <v>55</v>
      </c>
      <c r="S18" s="122"/>
    </row>
    <row r="19" ht="14.4" spans="2:19">
      <c r="B19" s="100" t="s">
        <v>41</v>
      </c>
      <c r="C19" s="98"/>
      <c r="D19" s="98">
        <v>1</v>
      </c>
      <c r="E19" s="98"/>
      <c r="F19" s="96">
        <f t="shared" ref="F19:F20" si="4">SUM(C19:E19)</f>
        <v>1</v>
      </c>
      <c r="G19" s="96"/>
      <c r="H19" s="99"/>
      <c r="I19" s="36"/>
      <c r="L19" s="113" t="s">
        <v>41</v>
      </c>
      <c r="M19" s="16">
        <v>1</v>
      </c>
      <c r="N19" s="16">
        <v>1</v>
      </c>
      <c r="O19" s="16"/>
      <c r="P19" s="105">
        <f>SUM(M19:O19)</f>
        <v>2</v>
      </c>
      <c r="Q19" s="105"/>
      <c r="R19" s="36"/>
      <c r="S19" s="122"/>
    </row>
    <row r="20" ht="14.45" customHeight="1" spans="2:19">
      <c r="B20" s="102" t="s">
        <v>29</v>
      </c>
      <c r="C20" s="102">
        <f>SUM(C18:C19)</f>
        <v>13</v>
      </c>
      <c r="D20" s="102">
        <f>SUM(D18:D19)</f>
        <v>17</v>
      </c>
      <c r="E20" s="102">
        <f>SUM(E18:E19)</f>
        <v>0</v>
      </c>
      <c r="F20" s="96">
        <f t="shared" si="4"/>
        <v>30</v>
      </c>
      <c r="G20" s="96"/>
      <c r="H20" s="99"/>
      <c r="I20" s="36"/>
      <c r="L20" s="108"/>
      <c r="M20" s="16"/>
      <c r="N20" s="16"/>
      <c r="O20" s="16"/>
      <c r="P20" s="105">
        <f>SUM(M20:O20)</f>
        <v>0</v>
      </c>
      <c r="Q20" s="105"/>
      <c r="R20" s="36"/>
      <c r="S20" s="122"/>
    </row>
    <row r="21" ht="14.45" customHeight="1" spans="12:19">
      <c r="L21" s="114" t="s">
        <v>29</v>
      </c>
      <c r="M21" s="115">
        <f>SUM(M18:M20)</f>
        <v>14</v>
      </c>
      <c r="N21" s="115">
        <f>SUM(N18:N20)</f>
        <v>15</v>
      </c>
      <c r="O21" s="115">
        <f>SUM(O18:O20)</f>
        <v>8</v>
      </c>
      <c r="P21" s="111">
        <f>SUM(M21:O21)</f>
        <v>37</v>
      </c>
      <c r="Q21" s="111"/>
      <c r="R21" s="123"/>
      <c r="S21" s="124"/>
    </row>
    <row r="22"/>
  </sheetData>
  <mergeCells count="50">
    <mergeCell ref="B2:G2"/>
    <mergeCell ref="H2:I2"/>
    <mergeCell ref="L2:Q2"/>
    <mergeCell ref="R2:S2"/>
    <mergeCell ref="F3:G3"/>
    <mergeCell ref="H3:I3"/>
    <mergeCell ref="P3:Q3"/>
    <mergeCell ref="R3:S3"/>
    <mergeCell ref="F4:G4"/>
    <mergeCell ref="H4:I4"/>
    <mergeCell ref="P4:Q4"/>
    <mergeCell ref="R4:S4"/>
    <mergeCell ref="B7:G7"/>
    <mergeCell ref="H7:I7"/>
    <mergeCell ref="L7:Q7"/>
    <mergeCell ref="R7:S7"/>
    <mergeCell ref="H8:I8"/>
    <mergeCell ref="R8:S8"/>
    <mergeCell ref="H9:I9"/>
    <mergeCell ref="R9:S9"/>
    <mergeCell ref="H10:I10"/>
    <mergeCell ref="R10:S10"/>
    <mergeCell ref="H11:I11"/>
    <mergeCell ref="R11:S11"/>
    <mergeCell ref="H12:I12"/>
    <mergeCell ref="R12:S12"/>
    <mergeCell ref="H13:I13"/>
    <mergeCell ref="R13:S13"/>
    <mergeCell ref="B16:G16"/>
    <mergeCell ref="H16:I16"/>
    <mergeCell ref="L16:Q16"/>
    <mergeCell ref="R16:S16"/>
    <mergeCell ref="F17:G17"/>
    <mergeCell ref="H17:I17"/>
    <mergeCell ref="P17:Q17"/>
    <mergeCell ref="R17:S17"/>
    <mergeCell ref="F18:G18"/>
    <mergeCell ref="H18:I18"/>
    <mergeCell ref="P18:Q18"/>
    <mergeCell ref="R18:S18"/>
    <mergeCell ref="F19:G19"/>
    <mergeCell ref="H19:I19"/>
    <mergeCell ref="P19:Q19"/>
    <mergeCell ref="R19:S19"/>
    <mergeCell ref="F20:G20"/>
    <mergeCell ref="H20:I20"/>
    <mergeCell ref="P20:Q20"/>
    <mergeCell ref="R20:S20"/>
    <mergeCell ref="P21:Q21"/>
    <mergeCell ref="R21:S2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DA97"/>
  <sheetViews>
    <sheetView tabSelected="1" topLeftCell="A41" workbookViewId="0">
      <selection activeCell="H13" sqref="H13"/>
    </sheetView>
  </sheetViews>
  <sheetFormatPr defaultColWidth="20.6296296296296" defaultRowHeight="13.5" customHeight="1"/>
  <cols>
    <col min="1" max="1" width="11.3796296296296" style="24" customWidth="1"/>
    <col min="2" max="2" width="24.6851851851852" style="24" customWidth="1"/>
    <col min="3" max="3" width="28.7685185185185" style="24" customWidth="1"/>
    <col min="4" max="4" width="18.3888888888889" style="40" customWidth="1"/>
    <col min="5" max="5" width="13.25" style="24" customWidth="1"/>
    <col min="6" max="6" width="15.6759259259259" style="24" customWidth="1"/>
    <col min="7" max="7" width="13.1296296296296" style="24" customWidth="1"/>
    <col min="8" max="8" width="14.75" style="24" customWidth="1"/>
    <col min="9" max="9" width="52" style="24" customWidth="1"/>
    <col min="10" max="10" width="49.1296296296296" style="24" customWidth="1"/>
    <col min="11" max="11" width="55.25" style="24" customWidth="1"/>
    <col min="12" max="12" width="28.3796296296296" style="24" customWidth="1"/>
    <col min="13" max="13" width="12.5" customWidth="1"/>
    <col min="14" max="14" width="20.1296296296296" customWidth="1"/>
    <col min="15" max="15" width="9" customWidth="1"/>
    <col min="16" max="16" width="9.62962962962963" customWidth="1"/>
    <col min="17" max="17" width="13.5" customWidth="1"/>
    <col min="18" max="18" width="15.3796296296296" customWidth="1"/>
    <col min="19" max="19" width="11.8796296296296" customWidth="1"/>
    <col min="20" max="20" width="17.8796296296296" customWidth="1"/>
    <col min="21" max="21" width="17.75" customWidth="1"/>
    <col min="22" max="22" width="20.6296296296296" customWidth="1"/>
  </cols>
  <sheetData>
    <row r="1" ht="14.4" spans="1:19">
      <c r="A1" s="41" t="s">
        <v>56</v>
      </c>
      <c r="B1" s="42" t="s">
        <v>57</v>
      </c>
      <c r="C1" s="41" t="s">
        <v>58</v>
      </c>
      <c r="D1" s="43"/>
      <c r="E1" s="43"/>
      <c r="F1" s="44"/>
      <c r="G1" s="44"/>
      <c r="H1" s="44"/>
      <c r="I1" s="62"/>
      <c r="J1" s="62"/>
      <c r="K1" s="63"/>
      <c r="L1" s="63"/>
      <c r="M1" s="63"/>
      <c r="N1" s="63"/>
      <c r="O1" s="63"/>
      <c r="P1" s="63"/>
      <c r="Q1" s="63"/>
      <c r="R1" s="63"/>
      <c r="S1" s="63"/>
    </row>
    <row r="2" ht="28.8" spans="1:19">
      <c r="A2" s="41" t="s">
        <v>59</v>
      </c>
      <c r="B2" s="42"/>
      <c r="C2" s="41" t="s">
        <v>60</v>
      </c>
      <c r="D2" s="43" t="s">
        <v>61</v>
      </c>
      <c r="E2" s="43"/>
      <c r="F2" s="44"/>
      <c r="G2" s="44"/>
      <c r="H2" s="44"/>
      <c r="I2" s="62"/>
      <c r="J2" s="62"/>
      <c r="K2" s="63"/>
      <c r="L2" s="63"/>
      <c r="M2" s="63"/>
      <c r="N2" s="63"/>
      <c r="O2" s="63"/>
      <c r="P2" s="63"/>
      <c r="Q2" s="63"/>
      <c r="R2" s="63"/>
      <c r="S2" s="63"/>
    </row>
    <row r="3" ht="28.8" spans="1:19">
      <c r="A3" s="41" t="s">
        <v>62</v>
      </c>
      <c r="B3" s="42" t="s">
        <v>63</v>
      </c>
      <c r="C3" s="41" t="s">
        <v>64</v>
      </c>
      <c r="D3" s="43" t="s">
        <v>65</v>
      </c>
      <c r="E3" s="43"/>
      <c r="F3" s="44"/>
      <c r="G3" s="44"/>
      <c r="H3" s="44"/>
      <c r="I3" s="62"/>
      <c r="J3" s="62"/>
      <c r="K3" s="63"/>
      <c r="L3" s="63"/>
      <c r="M3" s="63"/>
      <c r="N3" s="63"/>
      <c r="O3" s="63"/>
      <c r="P3" s="63"/>
      <c r="Q3" s="63"/>
      <c r="R3" s="63"/>
      <c r="S3" s="63"/>
    </row>
    <row r="4" ht="28.8" spans="1:19">
      <c r="A4" s="41" t="s">
        <v>66</v>
      </c>
      <c r="B4" s="42" t="s">
        <v>67</v>
      </c>
      <c r="C4" s="41" t="s">
        <v>68</v>
      </c>
      <c r="D4" s="42" t="s">
        <v>69</v>
      </c>
      <c r="E4" s="42" t="s">
        <v>70</v>
      </c>
      <c r="F4" s="44"/>
      <c r="G4" s="44"/>
      <c r="H4" s="44"/>
      <c r="I4" s="62"/>
      <c r="J4" s="62"/>
      <c r="K4" s="63"/>
      <c r="L4" s="63"/>
      <c r="M4" s="63"/>
      <c r="N4" s="63"/>
      <c r="O4" s="63"/>
      <c r="P4" s="63"/>
      <c r="Q4" s="63"/>
      <c r="R4" s="63"/>
      <c r="S4" s="63"/>
    </row>
    <row r="5" ht="16.5" customHeight="1" spans="1:19">
      <c r="A5" s="41" t="s">
        <v>71</v>
      </c>
      <c r="B5" s="45" t="s">
        <v>72</v>
      </c>
      <c r="C5" s="41" t="s">
        <v>73</v>
      </c>
      <c r="D5" s="42" t="s">
        <v>74</v>
      </c>
      <c r="E5" s="42">
        <v>123456</v>
      </c>
      <c r="F5" s="46"/>
      <c r="G5" s="46"/>
      <c r="H5" s="47"/>
      <c r="I5" s="62"/>
      <c r="J5" s="62"/>
      <c r="K5" s="63"/>
      <c r="L5" s="63"/>
      <c r="M5" s="63"/>
      <c r="N5" s="63"/>
      <c r="O5" s="63"/>
      <c r="P5" s="63"/>
      <c r="Q5" s="63"/>
      <c r="R5" s="63"/>
      <c r="S5" s="63"/>
    </row>
    <row r="6" ht="14.4" spans="1:19">
      <c r="A6" s="41"/>
      <c r="B6" s="45"/>
      <c r="C6" s="41" t="s">
        <v>75</v>
      </c>
      <c r="D6" s="43"/>
      <c r="E6" s="43"/>
      <c r="F6" s="44"/>
      <c r="G6" s="44"/>
      <c r="H6" s="44"/>
      <c r="I6" s="62"/>
      <c r="J6" s="62"/>
      <c r="K6" s="63"/>
      <c r="L6" s="63"/>
      <c r="M6" s="63"/>
      <c r="N6" s="63"/>
      <c r="O6" s="63"/>
      <c r="P6" s="63"/>
      <c r="Q6" s="63"/>
      <c r="R6" s="63"/>
      <c r="S6" s="63"/>
    </row>
    <row r="7" ht="14.4" spans="1:20">
      <c r="A7" s="41" t="s">
        <v>76</v>
      </c>
      <c r="B7" s="48" t="s">
        <v>77</v>
      </c>
      <c r="C7" s="49"/>
      <c r="D7" s="49"/>
      <c r="E7" s="50"/>
      <c r="F7" s="47"/>
      <c r="G7" s="47"/>
      <c r="H7" s="33"/>
      <c r="I7" s="64"/>
      <c r="J7" s="62"/>
      <c r="K7" s="62"/>
      <c r="L7" s="63"/>
      <c r="M7" s="63"/>
      <c r="N7" s="63"/>
      <c r="O7" s="63"/>
      <c r="P7" s="63"/>
      <c r="Q7" s="63"/>
      <c r="R7" s="63"/>
      <c r="S7" s="63"/>
      <c r="T7" s="63"/>
    </row>
    <row r="8" ht="14.4" spans="1:20">
      <c r="A8" s="41"/>
      <c r="B8" s="51"/>
      <c r="C8" s="52"/>
      <c r="D8" s="52"/>
      <c r="E8" s="53"/>
      <c r="F8" s="47"/>
      <c r="G8" s="47"/>
      <c r="H8" s="33"/>
      <c r="I8" s="64"/>
      <c r="J8" s="62"/>
      <c r="K8" s="62"/>
      <c r="L8" s="63"/>
      <c r="M8" s="63"/>
      <c r="N8" s="63"/>
      <c r="O8" s="63"/>
      <c r="P8" s="63"/>
      <c r="Q8" s="63"/>
      <c r="R8" s="63"/>
      <c r="S8" s="63"/>
      <c r="T8" s="63"/>
    </row>
    <row r="9" ht="14.4" spans="1:21">
      <c r="A9" s="54"/>
      <c r="D9" s="24"/>
      <c r="I9" s="65"/>
      <c r="J9" s="62"/>
      <c r="K9" s="62"/>
      <c r="L9" s="62"/>
      <c r="M9" s="63"/>
      <c r="O9" s="63"/>
      <c r="P9" s="63"/>
      <c r="Q9" s="63"/>
      <c r="R9" s="63"/>
      <c r="S9" s="63"/>
      <c r="T9" s="63"/>
      <c r="U9" s="63"/>
    </row>
    <row r="10" s="38" customFormat="1" ht="14.4" spans="1:22">
      <c r="A10" s="55"/>
      <c r="B10" s="55">
        <f>A11-B11</f>
        <v>6</v>
      </c>
      <c r="C10" s="55">
        <f>A11-C11</f>
        <v>6</v>
      </c>
      <c r="D10" s="55">
        <f>A11-D11</f>
        <v>6</v>
      </c>
      <c r="E10" s="55">
        <f>A11-E11</f>
        <v>0</v>
      </c>
      <c r="F10" s="55">
        <f>A11-F11</f>
        <v>0</v>
      </c>
      <c r="G10" s="55"/>
      <c r="H10" s="55"/>
      <c r="I10" s="55">
        <f>A11-I11</f>
        <v>1</v>
      </c>
      <c r="J10" s="55">
        <f>A11-J11</f>
        <v>1</v>
      </c>
      <c r="K10" s="55">
        <f>A11-K11</f>
        <v>1</v>
      </c>
      <c r="L10" s="55">
        <f>A11-L11</f>
        <v>26</v>
      </c>
      <c r="M10" s="66"/>
      <c r="N10" s="66">
        <f>A11-N11</f>
        <v>26</v>
      </c>
      <c r="O10" s="66">
        <f>A11-O11</f>
        <v>26</v>
      </c>
      <c r="P10" s="66">
        <f>A11-P11</f>
        <v>2</v>
      </c>
      <c r="Q10" s="66"/>
      <c r="R10" s="66"/>
      <c r="S10" s="66"/>
      <c r="T10" s="66"/>
      <c r="U10" s="66"/>
      <c r="V10" s="81"/>
    </row>
    <row r="11" s="38" customFormat="1" ht="14.4" spans="1:22">
      <c r="A11" s="55">
        <f>COUNTA(CaseID)</f>
        <v>26</v>
      </c>
      <c r="B11" s="55">
        <f>COUNTA(Module)</f>
        <v>20</v>
      </c>
      <c r="C11" s="55">
        <f>COUNTA(SubModule)</f>
        <v>20</v>
      </c>
      <c r="D11" s="55">
        <f>COUNTA(ReqID)</f>
        <v>20</v>
      </c>
      <c r="E11" s="55">
        <f>COUNTA(Function)</f>
        <v>26</v>
      </c>
      <c r="F11" s="55">
        <f>COUNTA(TestingType)</f>
        <v>26</v>
      </c>
      <c r="G11" s="55"/>
      <c r="H11" s="55"/>
      <c r="I11" s="55">
        <f>COUNTA(TestDescription)</f>
        <v>25</v>
      </c>
      <c r="J11" s="55">
        <f>COUNTA(TestSteps)</f>
        <v>25</v>
      </c>
      <c r="K11" s="55">
        <f>COUNTA(ExpectedResult)</f>
        <v>25</v>
      </c>
      <c r="L11" s="55">
        <f>COUNTA(ActualResult)</f>
        <v>0</v>
      </c>
      <c r="M11" s="55"/>
      <c r="N11" s="55">
        <f>COUNTA(Status01_06)</f>
        <v>0</v>
      </c>
      <c r="O11" s="55">
        <f>COUNTA(Priority)</f>
        <v>0</v>
      </c>
      <c r="P11" s="55">
        <f>COUNTA(Severity)</f>
        <v>24</v>
      </c>
      <c r="Q11" s="66"/>
      <c r="R11" s="66"/>
      <c r="S11" s="66"/>
      <c r="T11" s="66"/>
      <c r="U11" s="66"/>
      <c r="V11" s="81"/>
    </row>
    <row r="12" ht="14.4" spans="1:21">
      <c r="A12" s="56" t="s">
        <v>78</v>
      </c>
      <c r="B12" s="56" t="s">
        <v>79</v>
      </c>
      <c r="C12" s="56" t="s">
        <v>24</v>
      </c>
      <c r="D12" s="56" t="s">
        <v>80</v>
      </c>
      <c r="E12" s="56" t="s">
        <v>81</v>
      </c>
      <c r="F12" s="56" t="s">
        <v>82</v>
      </c>
      <c r="G12" s="56" t="s">
        <v>83</v>
      </c>
      <c r="H12" s="56" t="s">
        <v>84</v>
      </c>
      <c r="I12" s="56" t="s">
        <v>85</v>
      </c>
      <c r="J12" s="56" t="s">
        <v>86</v>
      </c>
      <c r="K12" s="56" t="s">
        <v>87</v>
      </c>
      <c r="L12" s="56" t="s">
        <v>88</v>
      </c>
      <c r="M12" s="67" t="s">
        <v>89</v>
      </c>
      <c r="N12" s="67" t="s">
        <v>38</v>
      </c>
      <c r="O12" s="67" t="s">
        <v>34</v>
      </c>
      <c r="P12" s="67" t="s">
        <v>32</v>
      </c>
      <c r="Q12" s="67" t="s">
        <v>90</v>
      </c>
      <c r="R12" s="67" t="s">
        <v>91</v>
      </c>
      <c r="S12" s="67" t="s">
        <v>92</v>
      </c>
      <c r="T12" s="67" t="s">
        <v>93</v>
      </c>
      <c r="U12" s="67" t="s">
        <v>94</v>
      </c>
    </row>
    <row r="13" ht="153" customHeight="1" spans="1:21">
      <c r="A13" s="26" t="s">
        <v>95</v>
      </c>
      <c r="B13" s="26" t="s">
        <v>63</v>
      </c>
      <c r="C13" s="26" t="s">
        <v>18</v>
      </c>
      <c r="D13" s="26" t="s">
        <v>96</v>
      </c>
      <c r="E13" s="26" t="s">
        <v>97</v>
      </c>
      <c r="F13" s="26" t="s">
        <v>98</v>
      </c>
      <c r="G13" s="16" t="s">
        <v>99</v>
      </c>
      <c r="H13" s="16"/>
      <c r="I13" s="16" t="s">
        <v>100</v>
      </c>
      <c r="J13" s="16" t="s">
        <v>101</v>
      </c>
      <c r="K13" s="16" t="s">
        <v>102</v>
      </c>
      <c r="L13" s="16"/>
      <c r="M13" s="7"/>
      <c r="N13" s="7"/>
      <c r="O13" s="7"/>
      <c r="P13" s="7" t="s">
        <v>37</v>
      </c>
      <c r="Q13" s="7"/>
      <c r="R13" s="7"/>
      <c r="S13" s="7"/>
      <c r="T13" s="7"/>
      <c r="U13" s="7"/>
    </row>
    <row r="14" s="39" customFormat="1" ht="115.2" spans="1:21">
      <c r="A14" s="26" t="s">
        <v>103</v>
      </c>
      <c r="B14" s="26" t="s">
        <v>63</v>
      </c>
      <c r="C14" s="26" t="s">
        <v>18</v>
      </c>
      <c r="D14" s="26" t="s">
        <v>96</v>
      </c>
      <c r="E14" s="26" t="s">
        <v>97</v>
      </c>
      <c r="F14" s="26" t="s">
        <v>104</v>
      </c>
      <c r="G14" s="26" t="s">
        <v>99</v>
      </c>
      <c r="H14" s="26" t="s">
        <v>97</v>
      </c>
      <c r="I14" s="26" t="s">
        <v>105</v>
      </c>
      <c r="J14" s="26" t="s">
        <v>106</v>
      </c>
      <c r="K14" s="68" t="s">
        <v>107</v>
      </c>
      <c r="L14" s="26"/>
      <c r="M14" s="26"/>
      <c r="N14" s="26"/>
      <c r="O14" s="26"/>
      <c r="P14" s="26" t="s">
        <v>35</v>
      </c>
      <c r="Q14" s="82"/>
      <c r="R14" s="83"/>
      <c r="S14" s="83"/>
      <c r="T14" s="83"/>
      <c r="U14" s="84"/>
    </row>
    <row r="15" s="39" customFormat="1" ht="115.2" hidden="1" spans="1:21">
      <c r="A15" s="26" t="s">
        <v>108</v>
      </c>
      <c r="B15" s="26"/>
      <c r="C15" s="26"/>
      <c r="D15" s="57"/>
      <c r="E15" s="26" t="s">
        <v>97</v>
      </c>
      <c r="F15" s="26" t="s">
        <v>109</v>
      </c>
      <c r="G15" s="26" t="s">
        <v>99</v>
      </c>
      <c r="H15" s="26"/>
      <c r="I15" s="69" t="s">
        <v>110</v>
      </c>
      <c r="J15" s="70" t="s">
        <v>106</v>
      </c>
      <c r="K15" s="71" t="s">
        <v>111</v>
      </c>
      <c r="L15" s="26"/>
      <c r="M15" s="26"/>
      <c r="N15" s="26"/>
      <c r="O15" s="26"/>
      <c r="P15" s="26" t="s">
        <v>37</v>
      </c>
      <c r="Q15" s="82"/>
      <c r="R15" s="83"/>
      <c r="S15" s="83"/>
      <c r="T15" s="83"/>
      <c r="U15" s="85"/>
    </row>
    <row r="16" s="39" customFormat="1" ht="284.1" customHeight="1" spans="1:21">
      <c r="A16" s="26" t="s">
        <v>108</v>
      </c>
      <c r="B16" s="26" t="s">
        <v>63</v>
      </c>
      <c r="C16" s="26" t="s">
        <v>18</v>
      </c>
      <c r="D16" s="58" t="s">
        <v>112</v>
      </c>
      <c r="E16" s="26" t="s">
        <v>113</v>
      </c>
      <c r="F16" s="26" t="s">
        <v>104</v>
      </c>
      <c r="G16" s="26" t="s">
        <v>99</v>
      </c>
      <c r="H16" s="26" t="s">
        <v>113</v>
      </c>
      <c r="I16" s="72" t="s">
        <v>114</v>
      </c>
      <c r="J16" s="73" t="s">
        <v>115</v>
      </c>
      <c r="K16" s="74" t="s">
        <v>116</v>
      </c>
      <c r="L16" s="26"/>
      <c r="M16" s="26"/>
      <c r="N16" s="26"/>
      <c r="O16" s="26"/>
      <c r="P16" s="26" t="s">
        <v>35</v>
      </c>
      <c r="Q16" s="82"/>
      <c r="R16" s="83"/>
      <c r="S16" s="83"/>
      <c r="T16" s="83"/>
      <c r="U16" s="84"/>
    </row>
    <row r="17" s="39" customFormat="1" ht="258.95" customHeight="1" spans="1:21">
      <c r="A17" s="26" t="s">
        <v>117</v>
      </c>
      <c r="B17" s="26" t="s">
        <v>63</v>
      </c>
      <c r="C17" s="26" t="s">
        <v>18</v>
      </c>
      <c r="D17" s="58" t="s">
        <v>112</v>
      </c>
      <c r="E17" s="26" t="s">
        <v>113</v>
      </c>
      <c r="F17" s="26" t="s">
        <v>109</v>
      </c>
      <c r="G17" s="26" t="s">
        <v>99</v>
      </c>
      <c r="H17" s="26"/>
      <c r="I17" s="26" t="s">
        <v>118</v>
      </c>
      <c r="J17" s="26" t="s">
        <v>119</v>
      </c>
      <c r="K17" s="26" t="s">
        <v>120</v>
      </c>
      <c r="L17" s="26"/>
      <c r="M17" s="26"/>
      <c r="N17" s="26"/>
      <c r="O17" s="26"/>
      <c r="P17" s="26" t="s">
        <v>35</v>
      </c>
      <c r="Q17" s="82"/>
      <c r="R17" s="83"/>
      <c r="S17" s="83"/>
      <c r="T17" s="83"/>
      <c r="U17" s="84"/>
    </row>
    <row r="18" s="39" customFormat="1" ht="115.2" spans="1:21">
      <c r="A18" s="26" t="s">
        <v>121</v>
      </c>
      <c r="B18" s="26" t="s">
        <v>63</v>
      </c>
      <c r="C18" s="26" t="s">
        <v>18</v>
      </c>
      <c r="D18" s="26" t="s">
        <v>96</v>
      </c>
      <c r="E18" s="26" t="s">
        <v>97</v>
      </c>
      <c r="F18" s="26" t="s">
        <v>109</v>
      </c>
      <c r="G18" s="26" t="s">
        <v>99</v>
      </c>
      <c r="H18" s="26"/>
      <c r="I18" s="26" t="s">
        <v>122</v>
      </c>
      <c r="J18" s="26" t="s">
        <v>106</v>
      </c>
      <c r="K18" s="26" t="s">
        <v>123</v>
      </c>
      <c r="L18" s="26"/>
      <c r="M18" s="26"/>
      <c r="N18" s="26"/>
      <c r="O18" s="26"/>
      <c r="P18" s="26" t="s">
        <v>35</v>
      </c>
      <c r="Q18" s="82"/>
      <c r="R18" s="83"/>
      <c r="S18" s="83"/>
      <c r="T18" s="83"/>
      <c r="U18" s="84"/>
    </row>
    <row r="19" s="39" customFormat="1" ht="172.8" spans="1:21">
      <c r="A19" s="26" t="s">
        <v>124</v>
      </c>
      <c r="B19" s="26" t="s">
        <v>63</v>
      </c>
      <c r="C19" s="26" t="s">
        <v>18</v>
      </c>
      <c r="D19" s="58" t="s">
        <v>112</v>
      </c>
      <c r="E19" s="26" t="s">
        <v>113</v>
      </c>
      <c r="F19" s="26" t="s">
        <v>125</v>
      </c>
      <c r="G19" s="26" t="s">
        <v>99</v>
      </c>
      <c r="H19" s="26"/>
      <c r="I19" s="26" t="s">
        <v>126</v>
      </c>
      <c r="J19" s="26" t="s">
        <v>127</v>
      </c>
      <c r="K19" s="26" t="s">
        <v>128</v>
      </c>
      <c r="L19" s="26"/>
      <c r="M19" s="26"/>
      <c r="N19" s="26"/>
      <c r="O19" s="26"/>
      <c r="P19" s="26" t="s">
        <v>37</v>
      </c>
      <c r="Q19" s="82"/>
      <c r="R19" s="83"/>
      <c r="S19" s="83"/>
      <c r="T19" s="83"/>
      <c r="U19" s="84"/>
    </row>
    <row r="20" s="39" customFormat="1" ht="158.4" spans="1:21">
      <c r="A20" s="26" t="s">
        <v>129</v>
      </c>
      <c r="B20" s="26" t="s">
        <v>63</v>
      </c>
      <c r="C20" s="26" t="s">
        <v>18</v>
      </c>
      <c r="D20" s="58" t="s">
        <v>112</v>
      </c>
      <c r="E20" s="26" t="s">
        <v>113</v>
      </c>
      <c r="F20" s="26" t="s">
        <v>125</v>
      </c>
      <c r="G20" s="26" t="s">
        <v>99</v>
      </c>
      <c r="H20" s="26" t="s">
        <v>130</v>
      </c>
      <c r="I20" s="26" t="s">
        <v>131</v>
      </c>
      <c r="J20" s="26" t="s">
        <v>132</v>
      </c>
      <c r="K20" s="26" t="s">
        <v>133</v>
      </c>
      <c r="L20" s="26"/>
      <c r="M20" s="26"/>
      <c r="N20" s="26"/>
      <c r="O20" s="26"/>
      <c r="P20" s="26" t="s">
        <v>37</v>
      </c>
      <c r="Q20" s="82"/>
      <c r="R20" s="83"/>
      <c r="S20" s="83"/>
      <c r="T20" s="83"/>
      <c r="U20" s="84"/>
    </row>
    <row r="21" s="39" customFormat="1" ht="158.4" spans="1:21">
      <c r="A21" s="26" t="s">
        <v>134</v>
      </c>
      <c r="B21" s="26" t="s">
        <v>63</v>
      </c>
      <c r="C21" s="26" t="s">
        <v>18</v>
      </c>
      <c r="D21" s="58" t="s">
        <v>112</v>
      </c>
      <c r="E21" s="26" t="s">
        <v>113</v>
      </c>
      <c r="F21" s="26" t="s">
        <v>125</v>
      </c>
      <c r="G21" s="26" t="s">
        <v>99</v>
      </c>
      <c r="H21" s="26"/>
      <c r="I21" s="26" t="s">
        <v>135</v>
      </c>
      <c r="J21" s="26" t="s">
        <v>132</v>
      </c>
      <c r="K21" s="26" t="s">
        <v>133</v>
      </c>
      <c r="L21" s="26"/>
      <c r="M21" s="26"/>
      <c r="N21" s="26"/>
      <c r="O21" s="26"/>
      <c r="P21" s="26" t="s">
        <v>35</v>
      </c>
      <c r="Q21" s="82"/>
      <c r="R21" s="83"/>
      <c r="S21" s="83"/>
      <c r="T21" s="83"/>
      <c r="U21" s="84"/>
    </row>
    <row r="22" s="39" customFormat="1" ht="158.4" spans="1:21">
      <c r="A22" s="26" t="s">
        <v>136</v>
      </c>
      <c r="B22" s="26" t="s">
        <v>63</v>
      </c>
      <c r="C22" s="26" t="s">
        <v>18</v>
      </c>
      <c r="D22" s="58" t="s">
        <v>112</v>
      </c>
      <c r="E22" s="26" t="s">
        <v>113</v>
      </c>
      <c r="F22" s="26" t="s">
        <v>125</v>
      </c>
      <c r="G22" s="26" t="s">
        <v>99</v>
      </c>
      <c r="H22" s="26"/>
      <c r="I22" s="26" t="s">
        <v>137</v>
      </c>
      <c r="J22" s="26" t="s">
        <v>132</v>
      </c>
      <c r="K22" s="26" t="s">
        <v>133</v>
      </c>
      <c r="L22" s="26"/>
      <c r="M22" s="26"/>
      <c r="N22" s="26"/>
      <c r="O22" s="26"/>
      <c r="P22" s="26" t="s">
        <v>35</v>
      </c>
      <c r="Q22" s="82"/>
      <c r="R22" s="83"/>
      <c r="S22" s="83"/>
      <c r="T22" s="83"/>
      <c r="U22" s="84"/>
    </row>
    <row r="23" s="39" customFormat="1" ht="158.4" spans="1:21">
      <c r="A23" s="26" t="s">
        <v>138</v>
      </c>
      <c r="B23" s="26" t="s">
        <v>63</v>
      </c>
      <c r="C23" s="26" t="s">
        <v>18</v>
      </c>
      <c r="D23" s="58" t="s">
        <v>112</v>
      </c>
      <c r="E23" s="26" t="s">
        <v>113</v>
      </c>
      <c r="F23" s="26" t="s">
        <v>125</v>
      </c>
      <c r="G23" s="26" t="s">
        <v>99</v>
      </c>
      <c r="H23" s="26"/>
      <c r="I23" s="26" t="s">
        <v>139</v>
      </c>
      <c r="J23" s="26" t="s">
        <v>132</v>
      </c>
      <c r="K23" s="26" t="s">
        <v>133</v>
      </c>
      <c r="L23" s="26"/>
      <c r="M23" s="26"/>
      <c r="N23" s="26"/>
      <c r="O23" s="26"/>
      <c r="P23" s="26" t="s">
        <v>35</v>
      </c>
      <c r="Q23" s="82"/>
      <c r="R23" s="83"/>
      <c r="S23" s="83"/>
      <c r="T23" s="83"/>
      <c r="U23" s="84"/>
    </row>
    <row r="24" s="39" customFormat="1" ht="172.8" spans="1:21">
      <c r="A24" s="26" t="s">
        <v>140</v>
      </c>
      <c r="B24" s="26" t="s">
        <v>63</v>
      </c>
      <c r="C24" s="26" t="s">
        <v>18</v>
      </c>
      <c r="D24" s="58" t="s">
        <v>112</v>
      </c>
      <c r="E24" s="26" t="s">
        <v>113</v>
      </c>
      <c r="F24" s="26" t="s">
        <v>125</v>
      </c>
      <c r="G24" s="26" t="s">
        <v>99</v>
      </c>
      <c r="H24" s="26"/>
      <c r="I24" s="26" t="s">
        <v>141</v>
      </c>
      <c r="J24" s="26" t="s">
        <v>142</v>
      </c>
      <c r="K24" s="26" t="s">
        <v>143</v>
      </c>
      <c r="L24" s="26"/>
      <c r="M24" s="26"/>
      <c r="N24" s="26"/>
      <c r="O24" s="26"/>
      <c r="P24" s="26" t="s">
        <v>37</v>
      </c>
      <c r="Q24" s="82"/>
      <c r="R24" s="83"/>
      <c r="S24" s="83"/>
      <c r="T24" s="83"/>
      <c r="U24" s="84"/>
    </row>
    <row r="25" s="39" customFormat="1" ht="129.6" hidden="1" spans="1:21">
      <c r="A25" s="26" t="s">
        <v>134</v>
      </c>
      <c r="B25" s="26"/>
      <c r="C25" s="26"/>
      <c r="D25" s="26"/>
      <c r="E25" s="26" t="s">
        <v>113</v>
      </c>
      <c r="F25" s="26" t="s">
        <v>125</v>
      </c>
      <c r="G25" s="26" t="s">
        <v>99</v>
      </c>
      <c r="H25" s="26"/>
      <c r="I25" s="75" t="s">
        <v>144</v>
      </c>
      <c r="J25" s="26" t="s">
        <v>145</v>
      </c>
      <c r="K25" s="76" t="s">
        <v>146</v>
      </c>
      <c r="L25" s="26"/>
      <c r="M25" s="26"/>
      <c r="N25" s="26"/>
      <c r="O25" s="26"/>
      <c r="P25" s="26" t="s">
        <v>37</v>
      </c>
      <c r="Q25" s="82"/>
      <c r="R25" s="83"/>
      <c r="S25" s="83"/>
      <c r="T25" s="83"/>
      <c r="U25" s="85"/>
    </row>
    <row r="26" s="39" customFormat="1" ht="129.6" spans="1:21">
      <c r="A26" s="26" t="s">
        <v>147</v>
      </c>
      <c r="B26" s="26" t="s">
        <v>63</v>
      </c>
      <c r="C26" s="26" t="s">
        <v>18</v>
      </c>
      <c r="D26" s="26" t="s">
        <v>112</v>
      </c>
      <c r="E26" s="26" t="s">
        <v>113</v>
      </c>
      <c r="F26" s="26" t="s">
        <v>125</v>
      </c>
      <c r="G26" s="26" t="s">
        <v>99</v>
      </c>
      <c r="H26" s="26"/>
      <c r="I26" s="26" t="s">
        <v>148</v>
      </c>
      <c r="J26" s="26" t="s">
        <v>149</v>
      </c>
      <c r="K26" s="26" t="s">
        <v>150</v>
      </c>
      <c r="L26" s="26"/>
      <c r="M26" s="26"/>
      <c r="N26" s="26"/>
      <c r="O26" s="26"/>
      <c r="P26" s="26" t="s">
        <v>35</v>
      </c>
      <c r="Q26" s="82"/>
      <c r="R26" s="83"/>
      <c r="S26" s="83"/>
      <c r="T26" s="83"/>
      <c r="U26" s="84"/>
    </row>
    <row r="27" s="39" customFormat="1" ht="129.6" spans="1:21">
      <c r="A27" s="26" t="s">
        <v>151</v>
      </c>
      <c r="B27" s="26" t="s">
        <v>63</v>
      </c>
      <c r="C27" s="26" t="s">
        <v>18</v>
      </c>
      <c r="D27" s="58" t="s">
        <v>112</v>
      </c>
      <c r="E27" s="26" t="s">
        <v>113</v>
      </c>
      <c r="F27" s="26" t="s">
        <v>125</v>
      </c>
      <c r="G27" s="26" t="s">
        <v>99</v>
      </c>
      <c r="H27" s="26"/>
      <c r="I27" s="26" t="s">
        <v>152</v>
      </c>
      <c r="J27" s="26" t="s">
        <v>153</v>
      </c>
      <c r="K27" s="26" t="s">
        <v>154</v>
      </c>
      <c r="L27" s="26"/>
      <c r="M27" s="26"/>
      <c r="N27" s="26"/>
      <c r="O27" s="26"/>
      <c r="P27" s="26" t="s">
        <v>35</v>
      </c>
      <c r="Q27" s="82"/>
      <c r="R27" s="83"/>
      <c r="S27" s="83"/>
      <c r="T27" s="83"/>
      <c r="U27" s="84"/>
    </row>
    <row r="28" s="39" customFormat="1" ht="129.6" spans="1:21">
      <c r="A28" s="26" t="s">
        <v>155</v>
      </c>
      <c r="B28" s="26" t="s">
        <v>63</v>
      </c>
      <c r="C28" s="26" t="s">
        <v>18</v>
      </c>
      <c r="D28" s="58" t="s">
        <v>112</v>
      </c>
      <c r="E28" s="26" t="s">
        <v>156</v>
      </c>
      <c r="F28" s="26" t="s">
        <v>125</v>
      </c>
      <c r="G28" s="26" t="s">
        <v>99</v>
      </c>
      <c r="H28" s="26"/>
      <c r="I28" s="26" t="s">
        <v>157</v>
      </c>
      <c r="J28" s="26" t="s">
        <v>158</v>
      </c>
      <c r="K28" s="26" t="s">
        <v>159</v>
      </c>
      <c r="L28" s="26"/>
      <c r="M28" s="26"/>
      <c r="N28" s="26"/>
      <c r="O28" s="26"/>
      <c r="P28" s="26" t="s">
        <v>35</v>
      </c>
      <c r="Q28" s="82"/>
      <c r="R28" s="83"/>
      <c r="S28" s="83"/>
      <c r="T28" s="83"/>
      <c r="U28" s="84"/>
    </row>
    <row r="29" s="39" customFormat="1" ht="200.1" customHeight="1" spans="1:21">
      <c r="A29" s="26" t="s">
        <v>160</v>
      </c>
      <c r="B29" s="26" t="s">
        <v>63</v>
      </c>
      <c r="C29" s="26" t="s">
        <v>18</v>
      </c>
      <c r="D29" s="58" t="s">
        <v>112</v>
      </c>
      <c r="E29" s="26" t="s">
        <v>156</v>
      </c>
      <c r="F29" s="26" t="s">
        <v>125</v>
      </c>
      <c r="G29" s="26" t="s">
        <v>99</v>
      </c>
      <c r="H29" s="28"/>
      <c r="I29" s="26" t="s">
        <v>161</v>
      </c>
      <c r="J29" s="26" t="s">
        <v>162</v>
      </c>
      <c r="K29" s="26" t="s">
        <v>163</v>
      </c>
      <c r="L29" s="28"/>
      <c r="M29" s="28"/>
      <c r="N29" s="28"/>
      <c r="O29" s="28"/>
      <c r="P29" s="26" t="s">
        <v>37</v>
      </c>
      <c r="Q29" s="86"/>
      <c r="R29" s="83"/>
      <c r="S29" s="83"/>
      <c r="T29" s="83"/>
      <c r="U29" s="84"/>
    </row>
    <row r="30" ht="175" customHeight="1" spans="1:23">
      <c r="A30" s="26" t="s">
        <v>164</v>
      </c>
      <c r="B30" s="26" t="s">
        <v>63</v>
      </c>
      <c r="C30" s="26" t="s">
        <v>18</v>
      </c>
      <c r="D30" s="26" t="s">
        <v>96</v>
      </c>
      <c r="E30" s="16" t="s">
        <v>165</v>
      </c>
      <c r="F30" s="26" t="s">
        <v>98</v>
      </c>
      <c r="G30" s="16" t="s">
        <v>99</v>
      </c>
      <c r="H30" s="16"/>
      <c r="I30" s="16" t="s">
        <v>166</v>
      </c>
      <c r="J30" s="16" t="s">
        <v>101</v>
      </c>
      <c r="K30" s="16" t="s">
        <v>167</v>
      </c>
      <c r="L30" s="16"/>
      <c r="M30" s="7"/>
      <c r="N30" s="7"/>
      <c r="O30" s="7"/>
      <c r="P30" s="7" t="s">
        <v>37</v>
      </c>
      <c r="Q30" s="7"/>
      <c r="R30" s="7"/>
      <c r="S30" s="7"/>
      <c r="T30" s="7"/>
      <c r="U30" s="7"/>
      <c r="W30" s="87"/>
    </row>
    <row r="31" ht="175" customHeight="1" spans="1:23">
      <c r="A31" s="26" t="s">
        <v>168</v>
      </c>
      <c r="B31" s="26" t="s">
        <v>63</v>
      </c>
      <c r="C31" s="26" t="s">
        <v>18</v>
      </c>
      <c r="D31" s="58" t="s">
        <v>112</v>
      </c>
      <c r="E31" s="26" t="s">
        <v>113</v>
      </c>
      <c r="F31" s="26" t="s">
        <v>109</v>
      </c>
      <c r="G31" s="26" t="s">
        <v>99</v>
      </c>
      <c r="H31" s="16"/>
      <c r="I31" s="26" t="s">
        <v>169</v>
      </c>
      <c r="J31" s="16" t="s">
        <v>170</v>
      </c>
      <c r="K31" s="77" t="s">
        <v>171</v>
      </c>
      <c r="L31" s="16"/>
      <c r="M31" s="7"/>
      <c r="N31" s="7"/>
      <c r="O31" s="7"/>
      <c r="P31" s="7"/>
      <c r="Q31" s="7"/>
      <c r="R31" s="7"/>
      <c r="S31" s="7"/>
      <c r="T31" s="7"/>
      <c r="U31" s="7"/>
      <c r="W31" s="87"/>
    </row>
    <row r="32" ht="114" customHeight="1" spans="1:23">
      <c r="A32" s="26" t="s">
        <v>172</v>
      </c>
      <c r="B32" s="26" t="s">
        <v>63</v>
      </c>
      <c r="C32" s="26" t="s">
        <v>18</v>
      </c>
      <c r="D32" s="58" t="s">
        <v>112</v>
      </c>
      <c r="E32" s="26" t="s">
        <v>113</v>
      </c>
      <c r="F32" s="26" t="s">
        <v>109</v>
      </c>
      <c r="G32" s="26" t="s">
        <v>99</v>
      </c>
      <c r="H32" s="26"/>
      <c r="I32" s="26" t="s">
        <v>173</v>
      </c>
      <c r="J32" s="26" t="s">
        <v>119</v>
      </c>
      <c r="K32" s="77">
        <v>0</v>
      </c>
      <c r="L32" s="16"/>
      <c r="M32" s="7"/>
      <c r="N32" s="7"/>
      <c r="O32" s="7"/>
      <c r="P32" s="7" t="s">
        <v>35</v>
      </c>
      <c r="Q32" s="7"/>
      <c r="R32" s="7"/>
      <c r="S32" s="7"/>
      <c r="T32" s="7"/>
      <c r="U32" s="7"/>
      <c r="W32" s="87"/>
    </row>
    <row r="33" ht="228" customHeight="1" spans="1:101">
      <c r="A33" s="26" t="s">
        <v>174</v>
      </c>
      <c r="B33" s="26" t="s">
        <v>63</v>
      </c>
      <c r="C33" s="26" t="s">
        <v>18</v>
      </c>
      <c r="D33" s="58" t="s">
        <v>112</v>
      </c>
      <c r="E33" s="26" t="s">
        <v>113</v>
      </c>
      <c r="F33" s="26" t="s">
        <v>109</v>
      </c>
      <c r="G33" s="26" t="s">
        <v>99</v>
      </c>
      <c r="H33" s="16"/>
      <c r="I33" s="16" t="s">
        <v>175</v>
      </c>
      <c r="J33" s="16" t="s">
        <v>176</v>
      </c>
      <c r="K33" s="16" t="s">
        <v>177</v>
      </c>
      <c r="L33" s="16"/>
      <c r="M33" s="7"/>
      <c r="N33" s="7"/>
      <c r="O33" s="7"/>
      <c r="P33" s="7" t="s">
        <v>35</v>
      </c>
      <c r="Q33" s="7"/>
      <c r="R33" s="7"/>
      <c r="S33" s="7"/>
      <c r="T33" s="7"/>
      <c r="U33" s="7"/>
      <c r="W33" s="87"/>
      <c r="Z33" s="87"/>
      <c r="AA33" s="87"/>
      <c r="AB33" s="87"/>
      <c r="AC33" s="87"/>
      <c r="AD33" s="87"/>
      <c r="AE33" s="87"/>
      <c r="AF33" s="87"/>
      <c r="AG33" s="87"/>
      <c r="AH33" s="87"/>
      <c r="AI33" s="87"/>
      <c r="AJ33" s="87"/>
      <c r="AK33" s="87"/>
      <c r="AL33" s="87"/>
      <c r="AM33" s="87"/>
      <c r="AN33" s="87"/>
      <c r="AO33" s="87"/>
      <c r="AP33" s="87"/>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c r="BT33" s="87"/>
      <c r="BU33" s="87"/>
      <c r="BV33" s="87"/>
      <c r="BW33" s="87"/>
      <c r="BX33" s="87"/>
      <c r="BY33" s="87"/>
      <c r="BZ33" s="87"/>
      <c r="CA33" s="87"/>
      <c r="CB33" s="87"/>
      <c r="CC33" s="87"/>
      <c r="CD33" s="87"/>
      <c r="CE33" s="87"/>
      <c r="CF33" s="87"/>
      <c r="CG33" s="87"/>
      <c r="CH33" s="87"/>
      <c r="CI33" s="87"/>
      <c r="CJ33" s="87"/>
      <c r="CK33" s="87"/>
      <c r="CL33" s="87"/>
      <c r="CM33" s="87"/>
      <c r="CN33" s="87"/>
      <c r="CO33" s="87"/>
      <c r="CP33" s="87"/>
      <c r="CQ33" s="87"/>
      <c r="CR33" s="87"/>
      <c r="CS33" s="87"/>
      <c r="CT33" s="87"/>
      <c r="CU33" s="87"/>
      <c r="CV33" s="87"/>
      <c r="CW33" s="87"/>
    </row>
    <row r="34" ht="204" customHeight="1" spans="1:104">
      <c r="A34" s="26" t="s">
        <v>178</v>
      </c>
      <c r="B34" s="26" t="s">
        <v>63</v>
      </c>
      <c r="C34" s="26" t="s">
        <v>18</v>
      </c>
      <c r="D34" s="58" t="s">
        <v>112</v>
      </c>
      <c r="E34" s="16" t="s">
        <v>113</v>
      </c>
      <c r="F34" s="16" t="s">
        <v>109</v>
      </c>
      <c r="G34" s="26" t="s">
        <v>99</v>
      </c>
      <c r="H34" s="16"/>
      <c r="I34" s="16" t="s">
        <v>179</v>
      </c>
      <c r="J34" s="16" t="s">
        <v>180</v>
      </c>
      <c r="K34" s="16" t="s">
        <v>181</v>
      </c>
      <c r="L34" s="16"/>
      <c r="M34" s="7"/>
      <c r="N34" s="7"/>
      <c r="O34" s="7"/>
      <c r="P34" s="7" t="s">
        <v>35</v>
      </c>
      <c r="Q34" s="7"/>
      <c r="R34" s="7"/>
      <c r="S34" s="7"/>
      <c r="T34" s="7"/>
      <c r="U34" s="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c r="CZ34" s="87"/>
    </row>
    <row r="35" ht="172" hidden="1" customHeight="1" spans="1:21">
      <c r="A35" s="26" t="s">
        <v>138</v>
      </c>
      <c r="B35" s="16"/>
      <c r="C35" s="16"/>
      <c r="D35" s="59"/>
      <c r="E35" s="16" t="s">
        <v>113</v>
      </c>
      <c r="F35" s="16" t="s">
        <v>109</v>
      </c>
      <c r="G35" s="16" t="s">
        <v>99</v>
      </c>
      <c r="H35" s="16"/>
      <c r="I35" s="78" t="s">
        <v>182</v>
      </c>
      <c r="J35" s="16" t="s">
        <v>183</v>
      </c>
      <c r="K35" s="16" t="s">
        <v>184</v>
      </c>
      <c r="L35" s="16"/>
      <c r="M35" s="7"/>
      <c r="N35" s="7"/>
      <c r="O35" s="7"/>
      <c r="P35" s="7" t="s">
        <v>185</v>
      </c>
      <c r="Q35" s="7"/>
      <c r="R35" s="7"/>
      <c r="S35" s="7"/>
      <c r="T35" s="7"/>
      <c r="U35" s="7"/>
    </row>
    <row r="36" ht="172" hidden="1" customHeight="1" spans="1:21">
      <c r="A36" s="26" t="s">
        <v>140</v>
      </c>
      <c r="B36" s="16"/>
      <c r="C36" s="16"/>
      <c r="D36" s="59"/>
      <c r="E36" s="16" t="s">
        <v>113</v>
      </c>
      <c r="F36" s="16" t="s">
        <v>109</v>
      </c>
      <c r="G36" s="16" t="s">
        <v>99</v>
      </c>
      <c r="H36" s="16"/>
      <c r="I36" s="78" t="s">
        <v>186</v>
      </c>
      <c r="J36" s="16" t="s">
        <v>187</v>
      </c>
      <c r="K36" s="16" t="s">
        <v>188</v>
      </c>
      <c r="L36" s="16"/>
      <c r="M36" s="7"/>
      <c r="N36" s="7"/>
      <c r="O36" s="7"/>
      <c r="P36" s="7"/>
      <c r="Q36" s="7"/>
      <c r="R36" s="7"/>
      <c r="S36" s="7"/>
      <c r="T36" s="7"/>
      <c r="U36" s="7"/>
    </row>
    <row r="37" ht="218" hidden="1" customHeight="1" spans="1:21">
      <c r="A37" s="26" t="s">
        <v>147</v>
      </c>
      <c r="B37" s="16"/>
      <c r="C37" s="16"/>
      <c r="D37" s="59"/>
      <c r="E37" s="16" t="s">
        <v>113</v>
      </c>
      <c r="F37" s="16" t="s">
        <v>109</v>
      </c>
      <c r="G37" s="16" t="s">
        <v>99</v>
      </c>
      <c r="H37" s="16"/>
      <c r="I37" s="79" t="s">
        <v>189</v>
      </c>
      <c r="J37" s="16" t="s">
        <v>190</v>
      </c>
      <c r="K37" s="79" t="s">
        <v>191</v>
      </c>
      <c r="L37" s="16"/>
      <c r="M37" s="7"/>
      <c r="N37" s="7"/>
      <c r="O37" s="7"/>
      <c r="P37" s="7" t="s">
        <v>185</v>
      </c>
      <c r="Q37" s="7"/>
      <c r="R37" s="7"/>
      <c r="S37" s="7"/>
      <c r="T37" s="7"/>
      <c r="U37" s="7"/>
    </row>
    <row r="38" ht="228" hidden="1" customHeight="1" spans="1:21">
      <c r="A38" s="26" t="s">
        <v>151</v>
      </c>
      <c r="B38" s="16"/>
      <c r="C38" s="16"/>
      <c r="D38" s="59"/>
      <c r="E38" s="16" t="s">
        <v>113</v>
      </c>
      <c r="F38" s="16" t="s">
        <v>109</v>
      </c>
      <c r="G38" s="16" t="s">
        <v>99</v>
      </c>
      <c r="H38" s="16"/>
      <c r="I38" s="79" t="s">
        <v>192</v>
      </c>
      <c r="J38" s="16" t="s">
        <v>193</v>
      </c>
      <c r="K38" s="16" t="s">
        <v>194</v>
      </c>
      <c r="L38" s="16"/>
      <c r="M38" s="7"/>
      <c r="N38" s="7"/>
      <c r="O38" s="7"/>
      <c r="P38" s="7" t="s">
        <v>185</v>
      </c>
      <c r="Q38" s="7"/>
      <c r="R38" s="7"/>
      <c r="S38" s="7"/>
      <c r="T38" s="7"/>
      <c r="U38" s="7"/>
    </row>
    <row r="39" ht="228" hidden="1" customHeight="1" spans="1:21">
      <c r="A39" s="26" t="s">
        <v>155</v>
      </c>
      <c r="B39" s="16"/>
      <c r="C39" s="16"/>
      <c r="D39" s="59"/>
      <c r="E39" s="16" t="s">
        <v>113</v>
      </c>
      <c r="F39" s="16" t="s">
        <v>109</v>
      </c>
      <c r="G39" s="16" t="s">
        <v>99</v>
      </c>
      <c r="H39" s="16"/>
      <c r="I39" s="79" t="s">
        <v>195</v>
      </c>
      <c r="J39" s="16" t="s">
        <v>196</v>
      </c>
      <c r="K39" s="16" t="s">
        <v>197</v>
      </c>
      <c r="L39" s="16"/>
      <c r="M39" s="7"/>
      <c r="N39" s="7"/>
      <c r="O39" s="7"/>
      <c r="P39" s="7" t="s">
        <v>185</v>
      </c>
      <c r="Q39" s="7"/>
      <c r="R39" s="7"/>
      <c r="S39" s="7"/>
      <c r="T39" s="7"/>
      <c r="U39" s="7"/>
    </row>
    <row r="40" ht="280" hidden="1" customHeight="1" spans="1:21">
      <c r="A40" s="26" t="s">
        <v>160</v>
      </c>
      <c r="B40" s="16"/>
      <c r="C40" s="16"/>
      <c r="D40" s="59"/>
      <c r="E40" s="16" t="s">
        <v>113</v>
      </c>
      <c r="F40" s="16" t="s">
        <v>109</v>
      </c>
      <c r="G40" s="16" t="s">
        <v>99</v>
      </c>
      <c r="H40" s="16"/>
      <c r="I40" s="79" t="s">
        <v>198</v>
      </c>
      <c r="J40" s="16" t="s">
        <v>199</v>
      </c>
      <c r="K40" s="16" t="s">
        <v>200</v>
      </c>
      <c r="L40" s="16"/>
      <c r="M40" s="7"/>
      <c r="N40" s="7"/>
      <c r="O40" s="7"/>
      <c r="P40" s="7" t="s">
        <v>185</v>
      </c>
      <c r="Q40" s="7"/>
      <c r="R40" s="7"/>
      <c r="S40" s="7"/>
      <c r="T40" s="7"/>
      <c r="U40" s="7"/>
    </row>
    <row r="41" s="7" customFormat="1" ht="212" customHeight="1" spans="1:105">
      <c r="A41" s="26" t="s">
        <v>201</v>
      </c>
      <c r="B41" s="26" t="s">
        <v>63</v>
      </c>
      <c r="C41" s="26" t="s">
        <v>18</v>
      </c>
      <c r="D41" s="26" t="s">
        <v>96</v>
      </c>
      <c r="E41" s="16" t="s">
        <v>97</v>
      </c>
      <c r="F41" s="16" t="s">
        <v>104</v>
      </c>
      <c r="G41" s="16" t="s">
        <v>99</v>
      </c>
      <c r="H41" s="16"/>
      <c r="I41" s="16" t="s">
        <v>202</v>
      </c>
      <c r="J41" s="16" t="s">
        <v>101</v>
      </c>
      <c r="K41" s="16" t="s">
        <v>203</v>
      </c>
      <c r="L41" s="16"/>
      <c r="P41" s="7" t="s">
        <v>185</v>
      </c>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c r="CJ41" s="80"/>
      <c r="CK41" s="80"/>
      <c r="CL41" s="80"/>
      <c r="CM41" s="80"/>
      <c r="CN41" s="80"/>
      <c r="CO41" s="80"/>
      <c r="CP41" s="80"/>
      <c r="CQ41" s="80"/>
      <c r="CR41" s="80"/>
      <c r="CS41" s="80"/>
      <c r="CT41" s="80"/>
      <c r="CU41" s="80"/>
      <c r="CV41" s="80"/>
      <c r="CW41" s="80"/>
      <c r="CX41" s="80"/>
      <c r="CY41" s="80"/>
      <c r="CZ41" s="80"/>
      <c r="DA41" s="88"/>
    </row>
    <row r="42" customHeight="1" spans="1:104">
      <c r="A42" s="60"/>
      <c r="B42" s="60"/>
      <c r="C42" s="60"/>
      <c r="D42" s="61"/>
      <c r="E42" s="60"/>
      <c r="F42" s="60"/>
      <c r="G42" s="60"/>
      <c r="H42" s="60"/>
      <c r="I42" s="60"/>
      <c r="J42" s="60"/>
      <c r="K42" s="60"/>
      <c r="L42" s="60"/>
      <c r="M42" s="80"/>
      <c r="N42" s="80"/>
      <c r="O42" s="80"/>
      <c r="P42" s="80"/>
      <c r="Q42" s="80"/>
      <c r="R42" s="80"/>
      <c r="S42" s="80"/>
      <c r="T42" s="80"/>
      <c r="U42" s="80"/>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c r="CZ42" s="87"/>
    </row>
    <row r="43" customHeight="1" spans="1:104">
      <c r="A43" s="60"/>
      <c r="B43" s="60"/>
      <c r="C43" s="60"/>
      <c r="D43" s="61"/>
      <c r="E43" s="60"/>
      <c r="F43" s="60"/>
      <c r="G43" s="60"/>
      <c r="H43" s="60"/>
      <c r="I43" s="60"/>
      <c r="J43" s="60"/>
      <c r="K43" s="60"/>
      <c r="L43" s="60"/>
      <c r="M43" s="80"/>
      <c r="N43" s="80"/>
      <c r="O43" s="80"/>
      <c r="P43" s="80"/>
      <c r="Q43" s="80"/>
      <c r="R43" s="80"/>
      <c r="S43" s="80"/>
      <c r="T43" s="80"/>
      <c r="U43" s="80"/>
      <c r="V43" s="80"/>
      <c r="W43" s="80"/>
      <c r="X43" s="80"/>
      <c r="Y43" s="80"/>
      <c r="Z43" s="80"/>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c r="CQ43" s="87"/>
      <c r="CR43" s="87"/>
      <c r="CS43" s="87"/>
      <c r="CT43" s="87"/>
      <c r="CU43" s="87"/>
      <c r="CV43" s="87"/>
      <c r="CW43" s="87"/>
      <c r="CX43" s="87"/>
      <c r="CY43" s="87"/>
      <c r="CZ43" s="87"/>
    </row>
    <row r="44" customHeight="1" spans="1:104">
      <c r="A44" s="60"/>
      <c r="B44" s="60"/>
      <c r="C44" s="60"/>
      <c r="D44" s="61"/>
      <c r="E44" s="60"/>
      <c r="F44" s="60"/>
      <c r="G44" s="60"/>
      <c r="H44" s="60"/>
      <c r="I44" s="60"/>
      <c r="J44" s="60"/>
      <c r="K44" s="60"/>
      <c r="L44" s="60"/>
      <c r="M44" s="80"/>
      <c r="N44" s="80"/>
      <c r="O44" s="80"/>
      <c r="P44" s="80"/>
      <c r="Q44" s="80"/>
      <c r="R44" s="80"/>
      <c r="S44" s="80"/>
      <c r="T44" s="80"/>
      <c r="U44" s="80"/>
      <c r="V44" s="80"/>
      <c r="W44" s="80"/>
      <c r="X44" s="80"/>
      <c r="Y44" s="80"/>
      <c r="Z44" s="80"/>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7"/>
      <c r="BC44" s="87"/>
      <c r="BD44" s="87"/>
      <c r="BE44" s="87"/>
      <c r="BF44" s="87"/>
      <c r="BG44" s="87"/>
      <c r="BH44" s="87"/>
      <c r="BI44" s="87"/>
      <c r="BJ44" s="87"/>
      <c r="BK44" s="87"/>
      <c r="BL44" s="87"/>
      <c r="BM44" s="87"/>
      <c r="BN44" s="87"/>
      <c r="BO44" s="87"/>
      <c r="BP44" s="87"/>
      <c r="BQ44" s="87"/>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c r="CZ44" s="87"/>
    </row>
    <row r="45" customHeight="1" spans="1:104">
      <c r="A45" s="60"/>
      <c r="B45" s="60"/>
      <c r="C45" s="60"/>
      <c r="D45" s="61"/>
      <c r="E45" s="60"/>
      <c r="F45" s="60"/>
      <c r="G45" s="60"/>
      <c r="H45" s="60"/>
      <c r="I45" s="60"/>
      <c r="J45" s="60"/>
      <c r="K45" s="60"/>
      <c r="L45" s="60"/>
      <c r="M45" s="80"/>
      <c r="N45" s="80"/>
      <c r="O45" s="80"/>
      <c r="P45" s="80"/>
      <c r="Q45" s="80"/>
      <c r="R45" s="80"/>
      <c r="S45" s="80"/>
      <c r="T45" s="80"/>
      <c r="U45" s="80"/>
      <c r="V45" s="80"/>
      <c r="W45" s="80"/>
      <c r="X45" s="80"/>
      <c r="Y45" s="80"/>
      <c r="Z45" s="80"/>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c r="CZ45" s="87"/>
    </row>
    <row r="46" customHeight="1" spans="1:104">
      <c r="A46" s="60"/>
      <c r="B46" s="60"/>
      <c r="C46" s="60"/>
      <c r="D46" s="61"/>
      <c r="E46" s="60"/>
      <c r="F46" s="60"/>
      <c r="G46" s="60"/>
      <c r="H46" s="60"/>
      <c r="I46" s="60"/>
      <c r="J46" s="60"/>
      <c r="K46" s="60"/>
      <c r="L46" s="60"/>
      <c r="M46" s="80"/>
      <c r="N46" s="80"/>
      <c r="O46" s="80"/>
      <c r="P46" s="80"/>
      <c r="Q46" s="80"/>
      <c r="R46" s="80"/>
      <c r="S46" s="80"/>
      <c r="T46" s="80"/>
      <c r="U46" s="80"/>
      <c r="V46" s="80"/>
      <c r="W46" s="80"/>
      <c r="X46" s="80"/>
      <c r="Y46" s="80"/>
      <c r="Z46" s="80"/>
      <c r="AA46" s="87"/>
      <c r="AB46" s="87"/>
      <c r="AC46" s="87"/>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B46" s="87"/>
      <c r="BC46" s="87"/>
      <c r="BD46" s="87"/>
      <c r="BE46" s="87"/>
      <c r="BF46" s="87"/>
      <c r="BG46" s="87"/>
      <c r="BH46" s="87"/>
      <c r="BI46" s="87"/>
      <c r="BJ46" s="87"/>
      <c r="BK46" s="87"/>
      <c r="BL46" s="87"/>
      <c r="BM46" s="87"/>
      <c r="BN46" s="87"/>
      <c r="BO46" s="87"/>
      <c r="BP46" s="87"/>
      <c r="BQ46" s="87"/>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c r="CQ46" s="87"/>
      <c r="CR46" s="87"/>
      <c r="CS46" s="87"/>
      <c r="CT46" s="87"/>
      <c r="CU46" s="87"/>
      <c r="CV46" s="87"/>
      <c r="CW46" s="87"/>
      <c r="CX46" s="87"/>
      <c r="CY46" s="87"/>
      <c r="CZ46" s="87"/>
    </row>
    <row r="47" customHeight="1" spans="1:104">
      <c r="A47" s="60"/>
      <c r="B47" s="60"/>
      <c r="C47" s="60"/>
      <c r="D47" s="61"/>
      <c r="E47" s="60"/>
      <c r="F47" s="60"/>
      <c r="G47" s="60"/>
      <c r="H47" s="60"/>
      <c r="I47" s="60"/>
      <c r="J47" s="60"/>
      <c r="K47" s="60"/>
      <c r="L47" s="60"/>
      <c r="M47" s="80"/>
      <c r="N47" s="80"/>
      <c r="O47" s="80"/>
      <c r="P47" s="80"/>
      <c r="Q47" s="80"/>
      <c r="R47" s="80"/>
      <c r="S47" s="80"/>
      <c r="T47" s="80"/>
      <c r="U47" s="80"/>
      <c r="V47" s="80"/>
      <c r="W47" s="80"/>
      <c r="X47" s="80"/>
      <c r="Y47" s="80"/>
      <c r="Z47" s="80"/>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c r="BZ47" s="87"/>
      <c r="CA47" s="87"/>
      <c r="CB47" s="87"/>
      <c r="CC47" s="87"/>
      <c r="CD47" s="87"/>
      <c r="CE47" s="87"/>
      <c r="CF47" s="87"/>
      <c r="CG47" s="87"/>
      <c r="CH47" s="87"/>
      <c r="CI47" s="87"/>
      <c r="CJ47" s="87"/>
      <c r="CK47" s="87"/>
      <c r="CL47" s="87"/>
      <c r="CM47" s="87"/>
      <c r="CN47" s="87"/>
      <c r="CO47" s="87"/>
      <c r="CP47" s="87"/>
      <c r="CQ47" s="87"/>
      <c r="CR47" s="87"/>
      <c r="CS47" s="87"/>
      <c r="CT47" s="87"/>
      <c r="CU47" s="87"/>
      <c r="CV47" s="87"/>
      <c r="CW47" s="87"/>
      <c r="CX47" s="87"/>
      <c r="CY47" s="87"/>
      <c r="CZ47" s="87"/>
    </row>
    <row r="48" customHeight="1" spans="1:104">
      <c r="A48" s="60"/>
      <c r="B48" s="60"/>
      <c r="C48" s="60"/>
      <c r="D48" s="61"/>
      <c r="E48" s="60"/>
      <c r="F48" s="60"/>
      <c r="G48" s="60"/>
      <c r="H48" s="60"/>
      <c r="I48" s="60"/>
      <c r="J48" s="60"/>
      <c r="K48" s="60"/>
      <c r="L48" s="60"/>
      <c r="M48" s="80"/>
      <c r="N48" s="80"/>
      <c r="O48" s="80"/>
      <c r="P48" s="80"/>
      <c r="Q48" s="80"/>
      <c r="R48" s="80"/>
      <c r="S48" s="80"/>
      <c r="T48" s="80"/>
      <c r="U48" s="80"/>
      <c r="V48" s="80"/>
      <c r="W48" s="80"/>
      <c r="X48" s="80"/>
      <c r="Y48" s="80"/>
      <c r="Z48" s="80"/>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c r="BR48" s="87"/>
      <c r="BS48" s="87"/>
      <c r="BT48" s="87"/>
      <c r="BU48" s="87"/>
      <c r="BV48" s="87"/>
      <c r="BW48" s="87"/>
      <c r="BX48" s="87"/>
      <c r="BY48" s="87"/>
      <c r="BZ48" s="87"/>
      <c r="CA48" s="87"/>
      <c r="CB48" s="87"/>
      <c r="CC48" s="87"/>
      <c r="CD48" s="87"/>
      <c r="CE48" s="87"/>
      <c r="CF48" s="87"/>
      <c r="CG48" s="87"/>
      <c r="CH48" s="87"/>
      <c r="CI48" s="87"/>
      <c r="CJ48" s="87"/>
      <c r="CK48" s="87"/>
      <c r="CL48" s="87"/>
      <c r="CM48" s="87"/>
      <c r="CN48" s="87"/>
      <c r="CO48" s="87"/>
      <c r="CP48" s="87"/>
      <c r="CQ48" s="87"/>
      <c r="CR48" s="87"/>
      <c r="CS48" s="87"/>
      <c r="CT48" s="87"/>
      <c r="CU48" s="87"/>
      <c r="CV48" s="87"/>
      <c r="CW48" s="87"/>
      <c r="CX48" s="87"/>
      <c r="CY48" s="87"/>
      <c r="CZ48" s="87"/>
    </row>
    <row r="49" customHeight="1" spans="1:104">
      <c r="A49" s="60"/>
      <c r="B49" s="60"/>
      <c r="C49" s="60"/>
      <c r="D49" s="61"/>
      <c r="E49" s="60"/>
      <c r="F49" s="60"/>
      <c r="G49" s="60"/>
      <c r="H49" s="60"/>
      <c r="I49" s="60"/>
      <c r="J49" s="60"/>
      <c r="K49" s="60"/>
      <c r="L49" s="60"/>
      <c r="M49" s="80"/>
      <c r="N49" s="80"/>
      <c r="O49" s="80"/>
      <c r="P49" s="80"/>
      <c r="Q49" s="80"/>
      <c r="R49" s="80"/>
      <c r="S49" s="80"/>
      <c r="T49" s="80"/>
      <c r="U49" s="80"/>
      <c r="V49" s="80"/>
      <c r="W49" s="80"/>
      <c r="X49" s="80"/>
      <c r="Y49" s="80"/>
      <c r="Z49" s="80"/>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7"/>
      <c r="CT49" s="87"/>
      <c r="CU49" s="87"/>
      <c r="CV49" s="87"/>
      <c r="CW49" s="87"/>
      <c r="CX49" s="87"/>
      <c r="CY49" s="87"/>
      <c r="CZ49" s="87"/>
    </row>
    <row r="50" customHeight="1" spans="1:104">
      <c r="A50" s="60"/>
      <c r="B50" s="60"/>
      <c r="C50" s="60"/>
      <c r="D50" s="61"/>
      <c r="E50" s="60"/>
      <c r="F50" s="60"/>
      <c r="G50" s="60"/>
      <c r="H50" s="60"/>
      <c r="I50" s="60"/>
      <c r="J50" s="60"/>
      <c r="K50" s="60"/>
      <c r="L50" s="60"/>
      <c r="M50" s="80"/>
      <c r="N50" s="80"/>
      <c r="O50" s="80"/>
      <c r="P50" s="80"/>
      <c r="Q50" s="80"/>
      <c r="R50" s="80"/>
      <c r="S50" s="80"/>
      <c r="T50" s="80"/>
      <c r="U50" s="80"/>
      <c r="V50" s="80"/>
      <c r="W50" s="80"/>
      <c r="X50" s="80"/>
      <c r="Y50" s="80"/>
      <c r="Z50" s="80"/>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row>
    <row r="51" customHeight="1" spans="1:104">
      <c r="A51" s="60"/>
      <c r="B51" s="60"/>
      <c r="C51" s="60"/>
      <c r="D51" s="61"/>
      <c r="E51" s="60"/>
      <c r="F51" s="60"/>
      <c r="G51" s="60"/>
      <c r="H51" s="60"/>
      <c r="I51" s="60"/>
      <c r="J51" s="60"/>
      <c r="K51" s="60"/>
      <c r="L51" s="60"/>
      <c r="M51" s="80"/>
      <c r="N51" s="80"/>
      <c r="O51" s="80"/>
      <c r="P51" s="80"/>
      <c r="Q51" s="80"/>
      <c r="R51" s="80"/>
      <c r="S51" s="80"/>
      <c r="T51" s="80"/>
      <c r="U51" s="80"/>
      <c r="V51" s="80"/>
      <c r="W51" s="80"/>
      <c r="X51" s="80"/>
      <c r="Y51" s="80"/>
      <c r="Z51" s="80"/>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87"/>
      <c r="BD51" s="87"/>
      <c r="BE51" s="87"/>
      <c r="BF51" s="87"/>
      <c r="BG51" s="87"/>
      <c r="BH51" s="87"/>
      <c r="BI51" s="87"/>
      <c r="BJ51" s="87"/>
      <c r="BK51" s="87"/>
      <c r="BL51" s="87"/>
      <c r="BM51" s="87"/>
      <c r="BN51" s="87"/>
      <c r="BO51" s="87"/>
      <c r="BP51" s="87"/>
      <c r="BQ51" s="87"/>
      <c r="BR51" s="87"/>
      <c r="BS51" s="87"/>
      <c r="BT51" s="87"/>
      <c r="BU51" s="87"/>
      <c r="BV51" s="87"/>
      <c r="BW51" s="87"/>
      <c r="BX51" s="87"/>
      <c r="BY51" s="87"/>
      <c r="BZ51" s="87"/>
      <c r="CA51" s="87"/>
      <c r="CB51" s="87"/>
      <c r="CC51" s="87"/>
      <c r="CD51" s="87"/>
      <c r="CE51" s="87"/>
      <c r="CF51" s="87"/>
      <c r="CG51" s="87"/>
      <c r="CH51" s="87"/>
      <c r="CI51" s="87"/>
      <c r="CJ51" s="87"/>
      <c r="CK51" s="87"/>
      <c r="CL51" s="87"/>
      <c r="CM51" s="87"/>
      <c r="CN51" s="87"/>
      <c r="CO51" s="87"/>
      <c r="CP51" s="87"/>
      <c r="CQ51" s="87"/>
      <c r="CR51" s="87"/>
      <c r="CS51" s="87"/>
      <c r="CT51" s="87"/>
      <c r="CU51" s="87"/>
      <c r="CV51" s="87"/>
      <c r="CW51" s="87"/>
      <c r="CX51" s="87"/>
      <c r="CY51" s="87"/>
      <c r="CZ51" s="87"/>
    </row>
    <row r="52" customHeight="1" spans="1:104">
      <c r="A52" s="60"/>
      <c r="B52" s="60"/>
      <c r="C52" s="60"/>
      <c r="D52" s="61"/>
      <c r="E52" s="60"/>
      <c r="F52" s="60"/>
      <c r="G52" s="60"/>
      <c r="H52" s="60"/>
      <c r="I52" s="60"/>
      <c r="J52" s="60"/>
      <c r="K52" s="60"/>
      <c r="L52" s="60"/>
      <c r="M52" s="80"/>
      <c r="N52" s="80"/>
      <c r="O52" s="80"/>
      <c r="P52" s="80"/>
      <c r="Q52" s="80"/>
      <c r="R52" s="80"/>
      <c r="S52" s="80"/>
      <c r="T52" s="80"/>
      <c r="U52" s="80"/>
      <c r="V52" s="80"/>
      <c r="W52" s="80"/>
      <c r="X52" s="80"/>
      <c r="Y52" s="80"/>
      <c r="Z52" s="80"/>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87"/>
      <c r="BK52" s="87"/>
      <c r="BL52" s="87"/>
      <c r="BM52" s="87"/>
      <c r="BN52" s="87"/>
      <c r="BO52" s="87"/>
      <c r="BP52" s="87"/>
      <c r="BQ52" s="87"/>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c r="CZ52" s="87"/>
    </row>
    <row r="53" customHeight="1" spans="1:104">
      <c r="A53" s="60"/>
      <c r="B53" s="60"/>
      <c r="C53" s="60"/>
      <c r="D53" s="61"/>
      <c r="E53" s="60"/>
      <c r="F53" s="60"/>
      <c r="G53" s="60"/>
      <c r="H53" s="60"/>
      <c r="I53" s="60"/>
      <c r="J53" s="60"/>
      <c r="K53" s="60"/>
      <c r="L53" s="60"/>
      <c r="M53" s="80"/>
      <c r="N53" s="80"/>
      <c r="O53" s="80"/>
      <c r="P53" s="80"/>
      <c r="Q53" s="80"/>
      <c r="R53" s="80"/>
      <c r="S53" s="80"/>
      <c r="T53" s="80"/>
      <c r="U53" s="80"/>
      <c r="V53" s="80"/>
      <c r="W53" s="80"/>
      <c r="X53" s="80"/>
      <c r="Y53" s="80"/>
      <c r="Z53" s="80"/>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c r="CZ53" s="87"/>
    </row>
    <row r="54" customHeight="1" spans="1:104">
      <c r="A54" s="60"/>
      <c r="B54" s="60"/>
      <c r="C54" s="60"/>
      <c r="D54" s="61"/>
      <c r="E54" s="60"/>
      <c r="F54" s="60"/>
      <c r="G54" s="60"/>
      <c r="H54" s="60"/>
      <c r="I54" s="60"/>
      <c r="J54" s="60"/>
      <c r="K54" s="60"/>
      <c r="L54" s="60"/>
      <c r="M54" s="80"/>
      <c r="N54" s="80"/>
      <c r="O54" s="80"/>
      <c r="P54" s="80"/>
      <c r="Q54" s="80"/>
      <c r="R54" s="80"/>
      <c r="S54" s="80"/>
      <c r="T54" s="80"/>
      <c r="U54" s="80"/>
      <c r="V54" s="80"/>
      <c r="W54" s="80"/>
      <c r="X54" s="80"/>
      <c r="Y54" s="80"/>
      <c r="Z54" s="80"/>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c r="BC54" s="87"/>
      <c r="BD54" s="87"/>
      <c r="BE54" s="87"/>
      <c r="BF54" s="87"/>
      <c r="BG54" s="87"/>
      <c r="BH54" s="87"/>
      <c r="BI54" s="87"/>
      <c r="BJ54" s="87"/>
      <c r="BK54" s="87"/>
      <c r="BL54" s="87"/>
      <c r="BM54" s="87"/>
      <c r="BN54" s="87"/>
      <c r="BO54" s="87"/>
      <c r="BP54" s="87"/>
      <c r="BQ54" s="87"/>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c r="CZ54" s="87"/>
    </row>
    <row r="55" customHeight="1" spans="1:104">
      <c r="A55" s="60"/>
      <c r="B55" s="60"/>
      <c r="C55" s="60"/>
      <c r="D55" s="61"/>
      <c r="E55" s="60"/>
      <c r="F55" s="60"/>
      <c r="G55" s="60"/>
      <c r="H55" s="60"/>
      <c r="I55" s="60"/>
      <c r="J55" s="60"/>
      <c r="K55" s="60"/>
      <c r="L55" s="60"/>
      <c r="M55" s="80"/>
      <c r="N55" s="80"/>
      <c r="O55" s="80"/>
      <c r="P55" s="80"/>
      <c r="Q55" s="80"/>
      <c r="R55" s="80"/>
      <c r="S55" s="80"/>
      <c r="T55" s="80"/>
      <c r="U55" s="80"/>
      <c r="V55" s="80"/>
      <c r="W55" s="80"/>
      <c r="X55" s="80"/>
      <c r="Y55" s="80"/>
      <c r="Z55" s="80"/>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c r="BD55" s="87"/>
      <c r="BE55" s="87"/>
      <c r="BF55" s="87"/>
      <c r="BG55" s="87"/>
      <c r="BH55" s="87"/>
      <c r="BI55" s="87"/>
      <c r="BJ55" s="87"/>
      <c r="BK55" s="87"/>
      <c r="BL55" s="87"/>
      <c r="BM55" s="87"/>
      <c r="BN55" s="87"/>
      <c r="BO55" s="87"/>
      <c r="BP55" s="87"/>
      <c r="BQ55" s="87"/>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c r="CZ55" s="87"/>
    </row>
    <row r="56" customHeight="1" spans="1:104">
      <c r="A56" s="60"/>
      <c r="B56" s="60"/>
      <c r="C56" s="60"/>
      <c r="D56" s="61"/>
      <c r="E56" s="60"/>
      <c r="F56" s="60"/>
      <c r="G56" s="60"/>
      <c r="H56" s="60"/>
      <c r="I56" s="60"/>
      <c r="J56" s="60"/>
      <c r="K56" s="60"/>
      <c r="L56" s="60"/>
      <c r="M56" s="80"/>
      <c r="N56" s="80"/>
      <c r="O56" s="80"/>
      <c r="P56" s="80"/>
      <c r="Q56" s="80"/>
      <c r="R56" s="80"/>
      <c r="S56" s="80"/>
      <c r="T56" s="80"/>
      <c r="U56" s="80"/>
      <c r="V56" s="80"/>
      <c r="W56" s="80"/>
      <c r="X56" s="80"/>
      <c r="Y56" s="80"/>
      <c r="Z56" s="80"/>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7"/>
      <c r="BE56" s="87"/>
      <c r="BF56" s="87"/>
      <c r="BG56" s="87"/>
      <c r="BH56" s="87"/>
      <c r="BI56" s="87"/>
      <c r="BJ56" s="87"/>
      <c r="BK56" s="87"/>
      <c r="BL56" s="87"/>
      <c r="BM56" s="87"/>
      <c r="BN56" s="87"/>
      <c r="BO56" s="87"/>
      <c r="BP56" s="87"/>
      <c r="BQ56" s="87"/>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c r="CQ56" s="87"/>
      <c r="CR56" s="87"/>
      <c r="CS56" s="87"/>
      <c r="CT56" s="87"/>
      <c r="CU56" s="87"/>
      <c r="CV56" s="87"/>
      <c r="CW56" s="87"/>
      <c r="CX56" s="87"/>
      <c r="CY56" s="87"/>
      <c r="CZ56" s="87"/>
    </row>
    <row r="57" customHeight="1" spans="1:104">
      <c r="A57" s="60"/>
      <c r="B57" s="60"/>
      <c r="C57" s="60"/>
      <c r="D57" s="61"/>
      <c r="E57" s="60"/>
      <c r="F57" s="60"/>
      <c r="G57" s="60"/>
      <c r="H57" s="60"/>
      <c r="I57" s="60"/>
      <c r="J57" s="60"/>
      <c r="K57" s="60"/>
      <c r="L57" s="60"/>
      <c r="M57" s="80"/>
      <c r="N57" s="80"/>
      <c r="O57" s="80"/>
      <c r="P57" s="80"/>
      <c r="Q57" s="80"/>
      <c r="R57" s="80"/>
      <c r="S57" s="80"/>
      <c r="T57" s="80"/>
      <c r="U57" s="80"/>
      <c r="V57" s="80"/>
      <c r="W57" s="80"/>
      <c r="X57" s="80"/>
      <c r="Y57" s="80"/>
      <c r="Z57" s="80"/>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c r="CZ57" s="87"/>
    </row>
    <row r="58" customHeight="1" spans="1:104">
      <c r="A58" s="60"/>
      <c r="B58" s="60"/>
      <c r="C58" s="60"/>
      <c r="D58" s="61"/>
      <c r="E58" s="60"/>
      <c r="F58" s="60"/>
      <c r="G58" s="60"/>
      <c r="H58" s="60"/>
      <c r="I58" s="60"/>
      <c r="J58" s="60"/>
      <c r="K58" s="60"/>
      <c r="L58" s="60"/>
      <c r="M58" s="80"/>
      <c r="N58" s="80"/>
      <c r="O58" s="80"/>
      <c r="P58" s="80"/>
      <c r="Q58" s="80"/>
      <c r="R58" s="80"/>
      <c r="S58" s="80"/>
      <c r="T58" s="80"/>
      <c r="U58" s="80"/>
      <c r="V58" s="80"/>
      <c r="W58" s="80"/>
      <c r="X58" s="80"/>
      <c r="Y58" s="80"/>
      <c r="Z58" s="80"/>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7"/>
      <c r="BE58" s="87"/>
      <c r="BF58" s="87"/>
      <c r="BG58" s="87"/>
      <c r="BH58" s="87"/>
      <c r="BI58" s="87"/>
      <c r="BJ58" s="87"/>
      <c r="BK58" s="87"/>
      <c r="BL58" s="87"/>
      <c r="BM58" s="87"/>
      <c r="BN58" s="87"/>
      <c r="BO58" s="87"/>
      <c r="BP58" s="87"/>
      <c r="BQ58" s="87"/>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c r="CZ58" s="87"/>
    </row>
    <row r="59" customHeight="1" spans="1:104">
      <c r="A59" s="60"/>
      <c r="B59" s="60"/>
      <c r="C59" s="60"/>
      <c r="D59" s="61"/>
      <c r="E59" s="60"/>
      <c r="F59" s="60"/>
      <c r="G59" s="60"/>
      <c r="H59" s="60"/>
      <c r="I59" s="60"/>
      <c r="J59" s="60"/>
      <c r="K59" s="60"/>
      <c r="L59" s="60"/>
      <c r="M59" s="80"/>
      <c r="N59" s="80"/>
      <c r="O59" s="80"/>
      <c r="P59" s="80"/>
      <c r="Q59" s="80"/>
      <c r="R59" s="80"/>
      <c r="S59" s="80"/>
      <c r="T59" s="80"/>
      <c r="U59" s="80"/>
      <c r="V59" s="80"/>
      <c r="W59" s="80"/>
      <c r="X59" s="80"/>
      <c r="Y59" s="80"/>
      <c r="Z59" s="80"/>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c r="CW59" s="87"/>
      <c r="CX59" s="87"/>
      <c r="CY59" s="87"/>
      <c r="CZ59" s="87"/>
    </row>
    <row r="60" customHeight="1" spans="1:104">
      <c r="A60" s="60"/>
      <c r="B60" s="60"/>
      <c r="C60" s="60"/>
      <c r="D60" s="61"/>
      <c r="E60" s="60"/>
      <c r="F60" s="60"/>
      <c r="G60" s="60"/>
      <c r="H60" s="60"/>
      <c r="I60" s="60"/>
      <c r="J60" s="60"/>
      <c r="K60" s="60"/>
      <c r="L60" s="60"/>
      <c r="M60" s="80"/>
      <c r="N60" s="80"/>
      <c r="O60" s="80"/>
      <c r="P60" s="80"/>
      <c r="Q60" s="80"/>
      <c r="R60" s="80"/>
      <c r="S60" s="80"/>
      <c r="T60" s="80"/>
      <c r="U60" s="80"/>
      <c r="V60" s="80"/>
      <c r="W60" s="80"/>
      <c r="X60" s="80"/>
      <c r="Y60" s="80"/>
      <c r="Z60" s="80"/>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c r="CW60" s="87"/>
      <c r="CX60" s="87"/>
      <c r="CY60" s="87"/>
      <c r="CZ60" s="87"/>
    </row>
    <row r="61" customHeight="1" spans="1:104">
      <c r="A61" s="60"/>
      <c r="B61" s="60"/>
      <c r="C61" s="60"/>
      <c r="D61" s="61"/>
      <c r="E61" s="60"/>
      <c r="F61" s="60"/>
      <c r="G61" s="60"/>
      <c r="H61" s="60"/>
      <c r="I61" s="60"/>
      <c r="J61" s="60"/>
      <c r="K61" s="60"/>
      <c r="L61" s="60"/>
      <c r="M61" s="80"/>
      <c r="N61" s="80"/>
      <c r="O61" s="80"/>
      <c r="P61" s="80"/>
      <c r="Q61" s="80"/>
      <c r="R61" s="80"/>
      <c r="S61" s="80"/>
      <c r="T61" s="80"/>
      <c r="U61" s="80"/>
      <c r="V61" s="80"/>
      <c r="W61" s="80"/>
      <c r="X61" s="80"/>
      <c r="Y61" s="80"/>
      <c r="Z61" s="80"/>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87"/>
      <c r="BU61" s="87"/>
      <c r="BV61" s="87"/>
      <c r="BW61" s="87"/>
      <c r="BX61" s="87"/>
      <c r="BY61" s="87"/>
      <c r="BZ61" s="87"/>
      <c r="CA61" s="87"/>
      <c r="CB61" s="87"/>
      <c r="CC61" s="87"/>
      <c r="CD61" s="87"/>
      <c r="CE61" s="87"/>
      <c r="CF61" s="87"/>
      <c r="CG61" s="87"/>
      <c r="CH61" s="87"/>
      <c r="CI61" s="87"/>
      <c r="CJ61" s="87"/>
      <c r="CK61" s="87"/>
      <c r="CL61" s="87"/>
      <c r="CM61" s="87"/>
      <c r="CN61" s="87"/>
      <c r="CO61" s="87"/>
      <c r="CP61" s="87"/>
      <c r="CQ61" s="87"/>
      <c r="CR61" s="87"/>
      <c r="CS61" s="87"/>
      <c r="CT61" s="87"/>
      <c r="CU61" s="87"/>
      <c r="CV61" s="87"/>
      <c r="CW61" s="87"/>
      <c r="CX61" s="87"/>
      <c r="CY61" s="87"/>
      <c r="CZ61" s="87"/>
    </row>
    <row r="62" customHeight="1" spans="1:101">
      <c r="A62" s="60"/>
      <c r="B62" s="60"/>
      <c r="C62" s="60"/>
      <c r="D62" s="61"/>
      <c r="E62" s="60"/>
      <c r="F62" s="60"/>
      <c r="G62" s="60"/>
      <c r="H62" s="60"/>
      <c r="I62" s="60"/>
      <c r="J62" s="60"/>
      <c r="K62" s="60"/>
      <c r="L62" s="60"/>
      <c r="M62" s="80"/>
      <c r="N62" s="80"/>
      <c r="O62" s="80"/>
      <c r="P62" s="80"/>
      <c r="Q62" s="80"/>
      <c r="R62" s="80"/>
      <c r="S62" s="80"/>
      <c r="T62" s="80"/>
      <c r="U62" s="80"/>
      <c r="V62" s="80"/>
      <c r="W62" s="80"/>
      <c r="X62" s="80"/>
      <c r="Y62" s="80"/>
      <c r="Z62" s="80"/>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row>
    <row r="63" customHeight="1" spans="1:101">
      <c r="A63" s="60"/>
      <c r="B63" s="60"/>
      <c r="C63" s="60"/>
      <c r="D63" s="61"/>
      <c r="E63" s="60"/>
      <c r="F63" s="60"/>
      <c r="G63" s="60"/>
      <c r="H63" s="60"/>
      <c r="I63" s="60"/>
      <c r="J63" s="60"/>
      <c r="K63" s="60"/>
      <c r="L63" s="60"/>
      <c r="M63" s="80"/>
      <c r="N63" s="80"/>
      <c r="O63" s="80"/>
      <c r="P63" s="80"/>
      <c r="Q63" s="80"/>
      <c r="R63" s="80"/>
      <c r="S63" s="80"/>
      <c r="T63" s="80"/>
      <c r="U63" s="80"/>
      <c r="V63" s="80"/>
      <c r="W63" s="80"/>
      <c r="X63" s="80"/>
      <c r="Y63" s="80"/>
      <c r="Z63" s="80"/>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87"/>
      <c r="BU63" s="87"/>
      <c r="BV63" s="87"/>
      <c r="BW63" s="87"/>
      <c r="BX63" s="87"/>
      <c r="BY63" s="87"/>
      <c r="BZ63" s="87"/>
      <c r="CA63" s="87"/>
      <c r="CB63" s="87"/>
      <c r="CC63" s="87"/>
      <c r="CD63" s="87"/>
      <c r="CE63" s="87"/>
      <c r="CF63" s="87"/>
      <c r="CG63" s="87"/>
      <c r="CH63" s="87"/>
      <c r="CI63" s="87"/>
      <c r="CJ63" s="87"/>
      <c r="CK63" s="87"/>
      <c r="CL63" s="87"/>
      <c r="CM63" s="87"/>
      <c r="CN63" s="87"/>
      <c r="CO63" s="87"/>
      <c r="CP63" s="87"/>
      <c r="CQ63" s="87"/>
      <c r="CR63" s="87"/>
      <c r="CS63" s="87"/>
      <c r="CT63" s="87"/>
      <c r="CU63" s="87"/>
      <c r="CV63" s="87"/>
      <c r="CW63" s="87"/>
    </row>
    <row r="64" customHeight="1" spans="1:101">
      <c r="A64" s="60"/>
      <c r="B64" s="60"/>
      <c r="C64" s="60"/>
      <c r="D64" s="61"/>
      <c r="E64" s="60"/>
      <c r="F64" s="60"/>
      <c r="G64" s="60"/>
      <c r="H64" s="60"/>
      <c r="I64" s="60"/>
      <c r="J64" s="60"/>
      <c r="K64" s="60"/>
      <c r="L64" s="60"/>
      <c r="M64" s="80"/>
      <c r="N64" s="80"/>
      <c r="O64" s="80"/>
      <c r="P64" s="80"/>
      <c r="Q64" s="80"/>
      <c r="R64" s="80"/>
      <c r="S64" s="80"/>
      <c r="T64" s="80"/>
      <c r="U64" s="80"/>
      <c r="V64" s="80"/>
      <c r="W64" s="80"/>
      <c r="X64" s="80"/>
      <c r="Y64" s="80"/>
      <c r="Z64" s="80"/>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87"/>
      <c r="BU64" s="87"/>
      <c r="BV64" s="87"/>
      <c r="BW64" s="87"/>
      <c r="BX64" s="87"/>
      <c r="BY64" s="87"/>
      <c r="BZ64" s="87"/>
      <c r="CA64" s="87"/>
      <c r="CB64" s="87"/>
      <c r="CC64" s="87"/>
      <c r="CD64" s="87"/>
      <c r="CE64" s="87"/>
      <c r="CF64" s="87"/>
      <c r="CG64" s="87"/>
      <c r="CH64" s="87"/>
      <c r="CI64" s="87"/>
      <c r="CJ64" s="87"/>
      <c r="CK64" s="87"/>
      <c r="CL64" s="87"/>
      <c r="CM64" s="87"/>
      <c r="CN64" s="87"/>
      <c r="CO64" s="87"/>
      <c r="CP64" s="87"/>
      <c r="CQ64" s="87"/>
      <c r="CR64" s="87"/>
      <c r="CS64" s="87"/>
      <c r="CT64" s="87"/>
      <c r="CU64" s="87"/>
      <c r="CV64" s="87"/>
      <c r="CW64" s="87"/>
    </row>
    <row r="65" customHeight="1" spans="1:101">
      <c r="A65" s="60"/>
      <c r="B65" s="60"/>
      <c r="C65" s="60"/>
      <c r="D65" s="61"/>
      <c r="E65" s="60"/>
      <c r="F65" s="60"/>
      <c r="G65" s="60"/>
      <c r="H65" s="60"/>
      <c r="I65" s="60"/>
      <c r="J65" s="60"/>
      <c r="K65" s="60"/>
      <c r="L65" s="60"/>
      <c r="M65" s="80"/>
      <c r="N65" s="80"/>
      <c r="O65" s="80"/>
      <c r="P65" s="80"/>
      <c r="Q65" s="80"/>
      <c r="R65" s="80"/>
      <c r="S65" s="80"/>
      <c r="T65" s="80"/>
      <c r="U65" s="80"/>
      <c r="V65" s="80"/>
      <c r="W65" s="80"/>
      <c r="X65" s="80"/>
      <c r="Y65" s="80"/>
      <c r="Z65" s="80"/>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c r="BD65" s="87"/>
      <c r="BE65" s="87"/>
      <c r="BF65" s="87"/>
      <c r="BG65" s="87"/>
      <c r="BH65" s="87"/>
      <c r="BI65" s="87"/>
      <c r="BJ65" s="87"/>
      <c r="BK65" s="87"/>
      <c r="BL65" s="87"/>
      <c r="BM65" s="87"/>
      <c r="BN65" s="87"/>
      <c r="BO65" s="87"/>
      <c r="BP65" s="87"/>
      <c r="BQ65" s="87"/>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row>
    <row r="66" customHeight="1" spans="1:101">
      <c r="A66" s="60"/>
      <c r="B66" s="60"/>
      <c r="C66" s="60"/>
      <c r="D66" s="61"/>
      <c r="E66" s="60"/>
      <c r="F66" s="60"/>
      <c r="G66" s="60"/>
      <c r="H66" s="60"/>
      <c r="I66" s="60"/>
      <c r="J66" s="60"/>
      <c r="K66" s="60"/>
      <c r="L66" s="60"/>
      <c r="M66" s="80"/>
      <c r="N66" s="80"/>
      <c r="O66" s="80"/>
      <c r="P66" s="80"/>
      <c r="Q66" s="80"/>
      <c r="R66" s="80"/>
      <c r="S66" s="80"/>
      <c r="T66" s="80"/>
      <c r="U66" s="80"/>
      <c r="V66" s="80"/>
      <c r="W66" s="80"/>
      <c r="X66" s="80"/>
      <c r="Y66" s="80"/>
      <c r="Z66" s="80"/>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7"/>
      <c r="BE66" s="87"/>
      <c r="BF66" s="87"/>
      <c r="BG66" s="87"/>
      <c r="BH66" s="87"/>
      <c r="BI66" s="87"/>
      <c r="BJ66" s="87"/>
      <c r="BK66" s="87"/>
      <c r="BL66" s="87"/>
      <c r="BM66" s="87"/>
      <c r="BN66" s="87"/>
      <c r="BO66" s="87"/>
      <c r="BP66" s="87"/>
      <c r="BQ66" s="87"/>
      <c r="BR66" s="87"/>
      <c r="BS66" s="87"/>
      <c r="BT66" s="87"/>
      <c r="BU66" s="87"/>
      <c r="BV66" s="87"/>
      <c r="BW66" s="87"/>
      <c r="BX66" s="87"/>
      <c r="BY66" s="87"/>
      <c r="BZ66" s="87"/>
      <c r="CA66" s="87"/>
      <c r="CB66" s="87"/>
      <c r="CC66" s="87"/>
      <c r="CD66" s="87"/>
      <c r="CE66" s="87"/>
      <c r="CF66" s="87"/>
      <c r="CG66" s="87"/>
      <c r="CH66" s="87"/>
      <c r="CI66" s="87"/>
      <c r="CJ66" s="87"/>
      <c r="CK66" s="87"/>
      <c r="CL66" s="87"/>
      <c r="CM66" s="87"/>
      <c r="CN66" s="87"/>
      <c r="CO66" s="87"/>
      <c r="CP66" s="87"/>
      <c r="CQ66" s="87"/>
      <c r="CR66" s="87"/>
      <c r="CS66" s="87"/>
      <c r="CU66" s="87"/>
      <c r="CV66" s="87"/>
      <c r="CW66" s="87"/>
    </row>
    <row r="67" customHeight="1" spans="1:101">
      <c r="A67" s="60"/>
      <c r="B67" s="60"/>
      <c r="C67" s="60"/>
      <c r="D67" s="61"/>
      <c r="E67" s="60"/>
      <c r="F67" s="60"/>
      <c r="G67" s="60"/>
      <c r="H67" s="60"/>
      <c r="I67" s="60"/>
      <c r="J67" s="60"/>
      <c r="K67" s="60"/>
      <c r="L67" s="60"/>
      <c r="M67" s="80"/>
      <c r="N67" s="80"/>
      <c r="O67" s="80"/>
      <c r="P67" s="80"/>
      <c r="Q67" s="80"/>
      <c r="R67" s="80"/>
      <c r="S67" s="80"/>
      <c r="T67" s="80"/>
      <c r="U67" s="80"/>
      <c r="V67" s="80"/>
      <c r="W67" s="80"/>
      <c r="X67" s="80"/>
      <c r="Y67" s="80"/>
      <c r="Z67" s="80"/>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U67" s="87"/>
      <c r="CV67" s="87"/>
      <c r="CW67" s="87"/>
    </row>
    <row r="68" customHeight="1" spans="1:101">
      <c r="A68" s="60"/>
      <c r="B68" s="60"/>
      <c r="C68" s="60"/>
      <c r="D68" s="61"/>
      <c r="E68" s="60"/>
      <c r="F68" s="60"/>
      <c r="G68" s="60"/>
      <c r="H68" s="60"/>
      <c r="I68" s="60"/>
      <c r="J68" s="60"/>
      <c r="K68" s="60"/>
      <c r="L68" s="60"/>
      <c r="M68" s="80"/>
      <c r="N68" s="80"/>
      <c r="O68" s="80"/>
      <c r="P68" s="80"/>
      <c r="Q68" s="80"/>
      <c r="R68" s="80"/>
      <c r="S68" s="80"/>
      <c r="T68" s="80"/>
      <c r="U68" s="80"/>
      <c r="V68" s="80"/>
      <c r="W68" s="80"/>
      <c r="X68" s="80"/>
      <c r="Y68" s="80"/>
      <c r="Z68" s="80"/>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7"/>
      <c r="BE68" s="87"/>
      <c r="BF68" s="87"/>
      <c r="BG68" s="87"/>
      <c r="BH68" s="87"/>
      <c r="BI68" s="87"/>
      <c r="BJ68" s="87"/>
      <c r="BK68" s="87"/>
      <c r="BL68" s="87"/>
      <c r="BM68" s="87"/>
      <c r="BN68" s="87"/>
      <c r="BO68" s="87"/>
      <c r="BP68" s="87"/>
      <c r="BQ68" s="87"/>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c r="CQ68" s="87"/>
      <c r="CR68" s="87"/>
      <c r="CS68" s="87"/>
      <c r="CU68" s="87"/>
      <c r="CV68" s="87"/>
      <c r="CW68" s="87"/>
    </row>
    <row r="69" ht="9" customHeight="1" spans="1:101">
      <c r="A69" s="60"/>
      <c r="B69" s="60"/>
      <c r="C69" s="60"/>
      <c r="D69" s="61"/>
      <c r="E69" s="60"/>
      <c r="F69" s="60"/>
      <c r="G69" s="60"/>
      <c r="H69" s="60"/>
      <c r="I69" s="60"/>
      <c r="J69" s="60"/>
      <c r="K69" s="60"/>
      <c r="L69" s="60"/>
      <c r="M69" s="80"/>
      <c r="N69" s="80"/>
      <c r="O69" s="80"/>
      <c r="P69" s="80"/>
      <c r="Q69" s="80"/>
      <c r="R69" s="80"/>
      <c r="S69" s="80"/>
      <c r="T69" s="80"/>
      <c r="U69" s="80"/>
      <c r="V69" s="80"/>
      <c r="W69" s="80"/>
      <c r="X69" s="80"/>
      <c r="Y69" s="80"/>
      <c r="Z69" s="80"/>
      <c r="AA69" s="87"/>
      <c r="AB69" s="87"/>
      <c r="AC69" s="87"/>
      <c r="AD69" s="87"/>
      <c r="AE69" s="87"/>
      <c r="AF69" s="87"/>
      <c r="AG69" s="87"/>
      <c r="AH69" s="87"/>
      <c r="AI69" s="87"/>
      <c r="AJ69" s="87"/>
      <c r="AK69" s="87"/>
      <c r="AL69" s="87"/>
      <c r="AM69" s="87"/>
      <c r="AN69" s="87"/>
      <c r="AO69" s="87"/>
      <c r="AP69" s="87"/>
      <c r="AQ69" s="87"/>
      <c r="AR69" s="87"/>
      <c r="AS69" s="87"/>
      <c r="AT69" s="87"/>
      <c r="AU69" s="87"/>
      <c r="AV69" s="87"/>
      <c r="AW69" s="87"/>
      <c r="AX69" s="87"/>
      <c r="AY69" s="87"/>
      <c r="AZ69" s="87"/>
      <c r="BA69" s="87"/>
      <c r="BB69" s="87"/>
      <c r="BC69" s="87"/>
      <c r="BD69" s="87"/>
      <c r="BE69" s="87"/>
      <c r="BF69" s="87"/>
      <c r="BG69" s="87"/>
      <c r="BH69" s="87"/>
      <c r="BI69" s="87"/>
      <c r="BJ69" s="87"/>
      <c r="BK69" s="87"/>
      <c r="BL69" s="87"/>
      <c r="BM69" s="87"/>
      <c r="BN69" s="87"/>
      <c r="BO69" s="87"/>
      <c r="BP69" s="87"/>
      <c r="BQ69" s="87"/>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c r="CQ69" s="87"/>
      <c r="CR69" s="87"/>
      <c r="CS69" s="87"/>
      <c r="CU69" s="87"/>
      <c r="CV69" s="87"/>
      <c r="CW69" s="87"/>
    </row>
    <row r="70" hidden="1" customHeight="1" spans="1:21">
      <c r="A70" s="89"/>
      <c r="B70" s="89"/>
      <c r="C70" s="89"/>
      <c r="D70" s="90"/>
      <c r="E70" s="89"/>
      <c r="F70" s="89"/>
      <c r="G70" s="89"/>
      <c r="H70" s="89"/>
      <c r="I70" s="89"/>
      <c r="J70" s="89"/>
      <c r="K70" s="89"/>
      <c r="L70" s="89"/>
      <c r="M70" s="93"/>
      <c r="N70" s="93"/>
      <c r="O70" s="93"/>
      <c r="P70" s="93"/>
      <c r="Q70" s="93"/>
      <c r="R70" s="93"/>
      <c r="S70" s="93"/>
      <c r="T70" s="93"/>
      <c r="U70" s="93"/>
    </row>
    <row r="71" hidden="1" customHeight="1" spans="1:21">
      <c r="A71" s="16"/>
      <c r="B71" s="16"/>
      <c r="C71" s="16"/>
      <c r="D71" s="59"/>
      <c r="E71" s="16"/>
      <c r="F71" s="16"/>
      <c r="G71" s="16"/>
      <c r="H71" s="16"/>
      <c r="I71" s="16"/>
      <c r="J71" s="16"/>
      <c r="K71" s="16"/>
      <c r="L71" s="16"/>
      <c r="M71" s="7"/>
      <c r="N71" s="7"/>
      <c r="O71" s="7"/>
      <c r="P71" s="7"/>
      <c r="Q71" s="7"/>
      <c r="R71" s="7"/>
      <c r="S71" s="7"/>
      <c r="T71" s="7"/>
      <c r="U71" s="7"/>
    </row>
    <row r="72" hidden="1" customHeight="1" spans="1:21">
      <c r="A72" s="16"/>
      <c r="B72" s="16"/>
      <c r="C72" s="16"/>
      <c r="D72" s="59"/>
      <c r="E72" s="16"/>
      <c r="F72" s="16"/>
      <c r="G72" s="16"/>
      <c r="H72" s="16"/>
      <c r="I72" s="16"/>
      <c r="J72" s="16"/>
      <c r="K72" s="16"/>
      <c r="L72" s="16"/>
      <c r="M72" s="7"/>
      <c r="N72" s="7"/>
      <c r="O72" s="7"/>
      <c r="P72" s="7"/>
      <c r="Q72" s="7"/>
      <c r="R72" s="7"/>
      <c r="S72" s="7"/>
      <c r="T72" s="7"/>
      <c r="U72" s="7"/>
    </row>
    <row r="73" hidden="1" customHeight="1" spans="1:21">
      <c r="A73" s="16"/>
      <c r="B73" s="16"/>
      <c r="C73" s="16"/>
      <c r="D73" s="59"/>
      <c r="E73" s="16"/>
      <c r="F73" s="16"/>
      <c r="G73" s="16"/>
      <c r="H73" s="16"/>
      <c r="I73" s="16"/>
      <c r="J73" s="16"/>
      <c r="K73" s="16"/>
      <c r="L73" s="16"/>
      <c r="M73" s="7"/>
      <c r="N73" s="7"/>
      <c r="O73" s="7"/>
      <c r="P73" s="7"/>
      <c r="Q73" s="7"/>
      <c r="R73" s="7"/>
      <c r="S73" s="7"/>
      <c r="T73" s="7"/>
      <c r="U73" s="7"/>
    </row>
    <row r="74" hidden="1" customHeight="1" spans="1:21">
      <c r="A74" s="91"/>
      <c r="B74" s="91"/>
      <c r="C74" s="91"/>
      <c r="D74" s="92"/>
      <c r="E74" s="91"/>
      <c r="F74" s="91"/>
      <c r="G74" s="91"/>
      <c r="H74" s="91"/>
      <c r="I74" s="91"/>
      <c r="J74" s="91"/>
      <c r="K74" s="91"/>
      <c r="L74" s="91"/>
      <c r="M74" s="94"/>
      <c r="N74" s="94"/>
      <c r="O74" s="94"/>
      <c r="P74" s="94"/>
      <c r="Q74" s="94"/>
      <c r="R74" s="94"/>
      <c r="S74" s="94"/>
      <c r="T74" s="94"/>
      <c r="U74" s="94"/>
    </row>
    <row r="75" customHeight="1" spans="1:101">
      <c r="A75" s="60"/>
      <c r="B75" s="60"/>
      <c r="C75" s="60"/>
      <c r="D75" s="61"/>
      <c r="E75" s="60"/>
      <c r="F75" s="60"/>
      <c r="G75" s="60"/>
      <c r="H75" s="60"/>
      <c r="I75" s="60"/>
      <c r="J75" s="60"/>
      <c r="K75" s="60"/>
      <c r="L75" s="60"/>
      <c r="M75" s="80"/>
      <c r="N75" s="80"/>
      <c r="O75" s="80"/>
      <c r="P75" s="80"/>
      <c r="Q75" s="80"/>
      <c r="R75" s="80"/>
      <c r="S75" s="80"/>
      <c r="T75" s="80"/>
      <c r="U75" s="80"/>
      <c r="V75" s="80"/>
      <c r="W75" s="80"/>
      <c r="X75" s="80"/>
      <c r="Y75" s="80"/>
      <c r="Z75" s="80"/>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7"/>
      <c r="BE75" s="87"/>
      <c r="BF75" s="87"/>
      <c r="BG75" s="87"/>
      <c r="BH75" s="87"/>
      <c r="BI75" s="87"/>
      <c r="BJ75" s="87"/>
      <c r="BK75" s="87"/>
      <c r="BL75" s="87"/>
      <c r="BM75" s="87"/>
      <c r="BN75" s="87"/>
      <c r="BO75" s="87"/>
      <c r="BP75" s="87"/>
      <c r="BQ75" s="87"/>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U75" s="87"/>
      <c r="CV75" s="87"/>
      <c r="CW75" s="87"/>
    </row>
    <row r="76" customHeight="1" spans="1:101">
      <c r="A76" s="60"/>
      <c r="B76" s="60"/>
      <c r="C76" s="60"/>
      <c r="D76" s="61"/>
      <c r="E76" s="60"/>
      <c r="F76" s="60"/>
      <c r="G76" s="60"/>
      <c r="H76" s="60"/>
      <c r="I76" s="60"/>
      <c r="J76" s="60"/>
      <c r="K76" s="60"/>
      <c r="L76" s="60"/>
      <c r="M76" s="80"/>
      <c r="N76" s="80"/>
      <c r="O76" s="80"/>
      <c r="P76" s="80"/>
      <c r="Q76" s="80"/>
      <c r="R76" s="80"/>
      <c r="S76" s="80"/>
      <c r="T76" s="80"/>
      <c r="U76" s="80"/>
      <c r="V76" s="80"/>
      <c r="W76" s="80"/>
      <c r="X76" s="80"/>
      <c r="Y76" s="80"/>
      <c r="Z76" s="80"/>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7"/>
      <c r="BE76" s="87"/>
      <c r="BF76" s="87"/>
      <c r="BG76" s="87"/>
      <c r="BH76" s="87"/>
      <c r="BI76" s="87"/>
      <c r="BJ76" s="87"/>
      <c r="BK76" s="87"/>
      <c r="BL76" s="87"/>
      <c r="BM76" s="87"/>
      <c r="BN76" s="87"/>
      <c r="BO76" s="87"/>
      <c r="BP76" s="87"/>
      <c r="BQ76" s="87"/>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U76" s="87"/>
      <c r="CV76" s="87"/>
      <c r="CW76" s="87"/>
    </row>
    <row r="77" customHeight="1" spans="1:101">
      <c r="A77" s="60"/>
      <c r="B77" s="60"/>
      <c r="C77" s="60"/>
      <c r="D77" s="61"/>
      <c r="E77" s="60"/>
      <c r="F77" s="60"/>
      <c r="G77" s="60"/>
      <c r="H77" s="60"/>
      <c r="I77" s="60"/>
      <c r="J77" s="60"/>
      <c r="K77" s="60"/>
      <c r="L77" s="60"/>
      <c r="M77" s="80"/>
      <c r="N77" s="80"/>
      <c r="O77" s="80"/>
      <c r="P77" s="80"/>
      <c r="Q77" s="80"/>
      <c r="R77" s="80"/>
      <c r="S77" s="80"/>
      <c r="T77" s="80"/>
      <c r="U77" s="80"/>
      <c r="V77" s="80"/>
      <c r="W77" s="80"/>
      <c r="X77" s="80"/>
      <c r="Y77" s="80"/>
      <c r="Z77" s="80"/>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7"/>
      <c r="BF77" s="87"/>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U77" s="87"/>
      <c r="CV77" s="87"/>
      <c r="CW77" s="87"/>
    </row>
    <row r="78" customHeight="1" spans="1:101">
      <c r="A78" s="60"/>
      <c r="B78" s="60"/>
      <c r="C78" s="60"/>
      <c r="D78" s="61"/>
      <c r="E78" s="60"/>
      <c r="F78" s="60"/>
      <c r="G78" s="60"/>
      <c r="H78" s="60"/>
      <c r="I78" s="60"/>
      <c r="J78" s="60"/>
      <c r="K78" s="60"/>
      <c r="L78" s="60"/>
      <c r="M78" s="80"/>
      <c r="N78" s="80"/>
      <c r="W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c r="BJ78" s="87"/>
      <c r="BK78" s="87"/>
      <c r="BL78" s="87"/>
      <c r="BM78" s="87"/>
      <c r="BN78" s="87"/>
      <c r="BO78" s="87"/>
      <c r="BP78" s="87"/>
      <c r="BQ78" s="87"/>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7"/>
      <c r="CP78" s="87"/>
      <c r="CQ78" s="87"/>
      <c r="CR78" s="87"/>
      <c r="CS78" s="87"/>
      <c r="CU78" s="87"/>
      <c r="CV78" s="87"/>
      <c r="CW78" s="87"/>
    </row>
    <row r="79" customHeight="1" spans="1:101">
      <c r="A79" s="60"/>
      <c r="B79" s="60"/>
      <c r="C79" s="60"/>
      <c r="D79" s="61"/>
      <c r="E79" s="60"/>
      <c r="F79" s="60"/>
      <c r="G79" s="60"/>
      <c r="H79" s="60"/>
      <c r="I79" s="60"/>
      <c r="J79" s="60"/>
      <c r="K79" s="60"/>
      <c r="L79" s="60"/>
      <c r="M79" s="80"/>
      <c r="N79" s="80"/>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7"/>
      <c r="BE79" s="87"/>
      <c r="BF79" s="87"/>
      <c r="BG79" s="87"/>
      <c r="BH79" s="87"/>
      <c r="BI79" s="87"/>
      <c r="BJ79" s="87"/>
      <c r="BK79" s="87"/>
      <c r="BL79" s="87"/>
      <c r="BM79" s="87"/>
      <c r="BN79" s="87"/>
      <c r="BO79" s="87"/>
      <c r="BP79" s="87"/>
      <c r="BQ79" s="87"/>
      <c r="BR79" s="87"/>
      <c r="BS79" s="87"/>
      <c r="BT79" s="87"/>
      <c r="BU79" s="87"/>
      <c r="BV79" s="87"/>
      <c r="BW79" s="87"/>
      <c r="BX79" s="87"/>
      <c r="BY79" s="87"/>
      <c r="BZ79" s="87"/>
      <c r="CA79" s="87"/>
      <c r="CB79" s="87"/>
      <c r="CC79" s="87"/>
      <c r="CD79" s="87"/>
      <c r="CE79" s="87"/>
      <c r="CF79" s="87"/>
      <c r="CG79" s="87"/>
      <c r="CH79" s="87"/>
      <c r="CI79" s="87"/>
      <c r="CJ79" s="87"/>
      <c r="CK79" s="87"/>
      <c r="CL79" s="87"/>
      <c r="CM79" s="87"/>
      <c r="CN79" s="87"/>
      <c r="CO79" s="87"/>
      <c r="CP79" s="87"/>
      <c r="CQ79" s="87"/>
      <c r="CR79" s="87"/>
      <c r="CS79" s="87"/>
      <c r="CU79" s="87"/>
      <c r="CV79" s="87"/>
      <c r="CW79" s="87"/>
    </row>
    <row r="80" customHeight="1" spans="1:101">
      <c r="A80" s="60"/>
      <c r="B80" s="60"/>
      <c r="C80" s="60"/>
      <c r="D80" s="61"/>
      <c r="E80" s="60"/>
      <c r="F80" s="60"/>
      <c r="G80" s="60"/>
      <c r="H80" s="60"/>
      <c r="I80" s="60"/>
      <c r="J80" s="60"/>
      <c r="K80" s="60"/>
      <c r="L80" s="60"/>
      <c r="M80" s="80"/>
      <c r="N80" s="80"/>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7"/>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c r="CQ80" s="87"/>
      <c r="CR80" s="87"/>
      <c r="CS80" s="87"/>
      <c r="CU80" s="87"/>
      <c r="CV80" s="87"/>
      <c r="CW80" s="87"/>
    </row>
    <row r="81" customHeight="1" spans="1:101">
      <c r="A81" s="60"/>
      <c r="B81" s="60"/>
      <c r="C81" s="60"/>
      <c r="D81" s="61"/>
      <c r="E81" s="60"/>
      <c r="F81" s="60"/>
      <c r="G81" s="60"/>
      <c r="H81" s="60"/>
      <c r="I81" s="60"/>
      <c r="J81" s="60"/>
      <c r="K81" s="60"/>
      <c r="L81" s="60"/>
      <c r="M81" s="80"/>
      <c r="N81" s="80"/>
      <c r="CU81" s="87"/>
      <c r="CV81" s="87"/>
      <c r="CW81" s="87"/>
    </row>
    <row r="82" customHeight="1" spans="1:101">
      <c r="A82" s="60"/>
      <c r="B82" s="60"/>
      <c r="C82" s="60"/>
      <c r="D82" s="61"/>
      <c r="E82" s="60"/>
      <c r="F82" s="60"/>
      <c r="G82" s="60"/>
      <c r="H82" s="60"/>
      <c r="I82" s="60"/>
      <c r="J82" s="60"/>
      <c r="K82" s="60"/>
      <c r="L82" s="60"/>
      <c r="M82" s="80"/>
      <c r="N82" s="80"/>
      <c r="CU82" s="87"/>
      <c r="CV82" s="87"/>
      <c r="CW82" s="87"/>
    </row>
    <row r="83" customHeight="1" spans="1:101">
      <c r="A83" s="60"/>
      <c r="B83" s="60"/>
      <c r="C83" s="60"/>
      <c r="D83" s="61"/>
      <c r="E83" s="60"/>
      <c r="F83" s="60"/>
      <c r="G83" s="60"/>
      <c r="H83" s="60"/>
      <c r="I83" s="60"/>
      <c r="J83" s="60"/>
      <c r="K83" s="60"/>
      <c r="L83" s="60"/>
      <c r="M83" s="80"/>
      <c r="N83" s="80"/>
      <c r="CU83" s="87"/>
      <c r="CV83" s="87"/>
      <c r="CW83" s="87"/>
    </row>
    <row r="84" customHeight="1" spans="1:101">
      <c r="A84" s="60"/>
      <c r="B84" s="60"/>
      <c r="C84" s="60"/>
      <c r="D84" s="61"/>
      <c r="E84" s="60"/>
      <c r="F84" s="60"/>
      <c r="G84" s="60"/>
      <c r="H84" s="60"/>
      <c r="I84" s="60"/>
      <c r="J84" s="60"/>
      <c r="K84" s="60"/>
      <c r="L84" s="60"/>
      <c r="M84" s="80"/>
      <c r="N84" s="80"/>
      <c r="CU84" s="87"/>
      <c r="CV84" s="87"/>
      <c r="CW84" s="87"/>
    </row>
    <row r="85" customHeight="1" spans="1:101">
      <c r="A85" s="60"/>
      <c r="B85" s="60"/>
      <c r="C85" s="60"/>
      <c r="D85" s="61"/>
      <c r="E85" s="60"/>
      <c r="F85" s="60"/>
      <c r="G85" s="60"/>
      <c r="H85" s="60"/>
      <c r="I85" s="60"/>
      <c r="J85" s="60"/>
      <c r="K85" s="60"/>
      <c r="L85" s="60"/>
      <c r="M85" s="80"/>
      <c r="N85" s="80"/>
      <c r="CU85" s="87"/>
      <c r="CV85" s="87"/>
      <c r="CW85" s="87"/>
    </row>
    <row r="86" customHeight="1" spans="1:101">
      <c r="A86" s="60"/>
      <c r="B86" s="60"/>
      <c r="C86" s="60"/>
      <c r="D86" s="61"/>
      <c r="E86" s="60"/>
      <c r="F86" s="60"/>
      <c r="G86" s="60"/>
      <c r="H86" s="60"/>
      <c r="I86" s="60"/>
      <c r="J86" s="60"/>
      <c r="K86" s="60"/>
      <c r="L86" s="60"/>
      <c r="M86" s="80"/>
      <c r="N86" s="80"/>
      <c r="CU86" s="87"/>
      <c r="CV86" s="87"/>
      <c r="CW86" s="87"/>
    </row>
    <row r="87" customHeight="1" spans="1:101">
      <c r="A87" s="60"/>
      <c r="B87" s="60"/>
      <c r="C87" s="60"/>
      <c r="D87" s="61"/>
      <c r="E87" s="60"/>
      <c r="F87" s="60"/>
      <c r="G87" s="60"/>
      <c r="H87" s="60"/>
      <c r="I87" s="60"/>
      <c r="J87" s="60"/>
      <c r="K87" s="60"/>
      <c r="L87" s="60"/>
      <c r="M87" s="80"/>
      <c r="N87" s="80"/>
      <c r="CU87" s="87"/>
      <c r="CV87" s="87"/>
      <c r="CW87" s="87"/>
    </row>
    <row r="88" customHeight="1" spans="1:101">
      <c r="A88" s="60"/>
      <c r="B88" s="60"/>
      <c r="C88" s="60"/>
      <c r="D88" s="61"/>
      <c r="E88" s="60"/>
      <c r="F88" s="60"/>
      <c r="G88" s="60"/>
      <c r="H88" s="60"/>
      <c r="I88" s="60"/>
      <c r="J88" s="60"/>
      <c r="K88" s="60"/>
      <c r="L88" s="60"/>
      <c r="M88" s="80"/>
      <c r="N88" s="80"/>
      <c r="CU88" s="87"/>
      <c r="CV88" s="87"/>
      <c r="CW88" s="87"/>
    </row>
    <row r="89" customHeight="1" spans="1:101">
      <c r="A89" s="60"/>
      <c r="B89" s="60"/>
      <c r="C89" s="60"/>
      <c r="D89" s="61"/>
      <c r="E89" s="60"/>
      <c r="F89" s="60"/>
      <c r="G89" s="60"/>
      <c r="H89" s="60"/>
      <c r="I89" s="60"/>
      <c r="J89" s="60"/>
      <c r="K89" s="60"/>
      <c r="L89" s="60"/>
      <c r="M89" s="80"/>
      <c r="N89" s="80"/>
      <c r="CU89" s="87"/>
      <c r="CV89" s="87"/>
      <c r="CW89" s="87"/>
    </row>
    <row r="90" customHeight="1" spans="1:101">
      <c r="A90" s="60"/>
      <c r="B90" s="60"/>
      <c r="C90" s="60"/>
      <c r="D90" s="61"/>
      <c r="E90" s="60"/>
      <c r="F90" s="60"/>
      <c r="G90" s="60"/>
      <c r="H90" s="60"/>
      <c r="I90" s="60"/>
      <c r="J90" s="60"/>
      <c r="K90" s="60"/>
      <c r="L90" s="60"/>
      <c r="M90" s="80"/>
      <c r="N90" s="80"/>
      <c r="CU90" s="87"/>
      <c r="CV90" s="87"/>
      <c r="CW90" s="87"/>
    </row>
    <row r="91" customHeight="1" spans="1:101">
      <c r="A91" s="60"/>
      <c r="B91" s="60"/>
      <c r="C91" s="60"/>
      <c r="D91" s="61"/>
      <c r="E91" s="60"/>
      <c r="F91" s="60"/>
      <c r="G91" s="60"/>
      <c r="H91" s="60"/>
      <c r="I91" s="60"/>
      <c r="J91" s="60"/>
      <c r="K91" s="60"/>
      <c r="L91" s="60"/>
      <c r="M91" s="80"/>
      <c r="N91" s="80"/>
      <c r="CU91" s="87"/>
      <c r="CV91" s="87"/>
      <c r="CW91" s="87"/>
    </row>
    <row r="92" customHeight="1" spans="99:101">
      <c r="CU92" s="87"/>
      <c r="CV92" s="87"/>
      <c r="CW92" s="87"/>
    </row>
    <row r="93" customHeight="1" spans="99:101">
      <c r="CU93" s="87"/>
      <c r="CV93" s="87"/>
      <c r="CW93" s="87"/>
    </row>
    <row r="94" customHeight="1" spans="99:101">
      <c r="CU94" s="87"/>
      <c r="CV94" s="87"/>
      <c r="CW94" s="87"/>
    </row>
    <row r="95" customHeight="1" spans="99:101">
      <c r="CU95" s="87"/>
      <c r="CV95" s="87"/>
      <c r="CW95" s="87"/>
    </row>
    <row r="96" customHeight="1" spans="99:101">
      <c r="CU96" s="87"/>
      <c r="CV96" s="87"/>
      <c r="CW96" s="87"/>
    </row>
    <row r="97" customHeight="1" spans="99:101">
      <c r="CU97" s="87"/>
      <c r="CV97" s="87"/>
      <c r="CW97" s="87"/>
    </row>
  </sheetData>
  <autoFilter xmlns:etc="http://www.wps.cn/officeDocument/2017/etCustomData" ref="A12:U41" etc:filterBottomFollowUsedRange="0">
    <filterColumn colId="8">
      <colorFilter dxfId="0"/>
      <extLst>
        <colorFilter dxfId="0"/>
        <colorFilter dxfId="1"/>
        <dxfs count="2">
          <dxf>
            <fill>
              <patternFill patternType="none"/>
            </fill>
          </dxf>
          <dxf>
            <fill>
              <patternFill patternType="solid">
                <fgColor rgb="FFFFFF00"/>
                <bgColor rgb="FFFFFF00"/>
              </patternFill>
            </fill>
          </dxf>
        </dxfs>
      </extLst>
    </filterColumn>
    <extLst/>
  </autoFilter>
  <mergeCells count="8">
    <mergeCell ref="D1:E1"/>
    <mergeCell ref="D2:E2"/>
    <mergeCell ref="D3:E3"/>
    <mergeCell ref="D6:E6"/>
    <mergeCell ref="A5:A6"/>
    <mergeCell ref="A7:A8"/>
    <mergeCell ref="B5:B6"/>
    <mergeCell ref="B7:E8"/>
  </mergeCells>
  <dataValidations count="3">
    <dataValidation type="list" allowBlank="1" showInputMessage="1" showErrorMessage="1" sqref="D35:D40 D42:D1048576">
      <formula1>TPM_MISC!$H$4:$H$9</formula1>
    </dataValidation>
    <dataValidation type="list" allowBlank="1" showInputMessage="1" showErrorMessage="1" sqref="S16:S29">
      <formula1>TPM_MISC!$F$3:$F$17</formula1>
    </dataValidation>
    <dataValidation type="list" allowBlank="1" showInputMessage="1" showErrorMessage="1" sqref="T16:T29">
      <formula1>TPM_MISC!$E$3:$E$17</formula1>
    </dataValidation>
  </dataValidations>
  <hyperlinks>
    <hyperlink ref="B5" r:id="rId3" display="http://10.2.11.40/connectus-testing/admin/"/>
  </hyperlinks>
  <pageMargins left="0.75" right="0.75" top="1" bottom="1" header="0.511805555555555" footer="0.511805555555555"/>
  <pageSetup paperSize="9" firstPageNumber="0" orientation="portrait" useFirstPageNumber="1" horizontalDpi="300" verticalDpi="300"/>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J17"/>
  <sheetViews>
    <sheetView workbookViewId="0">
      <selection activeCell="H5" sqref="H5"/>
    </sheetView>
  </sheetViews>
  <sheetFormatPr defaultColWidth="8.75" defaultRowHeight="14.4"/>
  <cols>
    <col min="1" max="1" width="13.6296296296296" customWidth="1"/>
    <col min="2" max="2" width="24.3796296296296" customWidth="1"/>
    <col min="3" max="3" width="11.5"/>
    <col min="5" max="5" width="25.75" customWidth="1"/>
    <col min="8" max="8" width="29.25" customWidth="1"/>
  </cols>
  <sheetData>
    <row r="2" ht="28.8" spans="1:10">
      <c r="A2" s="35" t="s">
        <v>82</v>
      </c>
      <c r="B2" s="35" t="s">
        <v>204</v>
      </c>
      <c r="C2" s="35" t="s">
        <v>205</v>
      </c>
      <c r="D2" s="35" t="s">
        <v>206</v>
      </c>
      <c r="E2" s="35" t="s">
        <v>207</v>
      </c>
      <c r="F2" s="35" t="s">
        <v>92</v>
      </c>
      <c r="G2" s="35" t="s">
        <v>208</v>
      </c>
      <c r="H2" s="35" t="s">
        <v>209</v>
      </c>
      <c r="I2" s="35" t="s">
        <v>210</v>
      </c>
      <c r="J2" s="35" t="s">
        <v>83</v>
      </c>
    </row>
    <row r="3" spans="1:10">
      <c r="A3" s="7"/>
      <c r="B3" s="7"/>
      <c r="C3" s="7"/>
      <c r="D3" s="7"/>
      <c r="E3" s="7"/>
      <c r="F3" s="7"/>
      <c r="G3" s="7"/>
      <c r="H3" s="7"/>
      <c r="I3" s="7"/>
      <c r="J3" s="7"/>
    </row>
    <row r="4" ht="43.2" spans="1:10">
      <c r="A4" s="15" t="s">
        <v>109</v>
      </c>
      <c r="B4" s="15" t="s">
        <v>27</v>
      </c>
      <c r="C4" s="15" t="s">
        <v>35</v>
      </c>
      <c r="D4" s="15" t="s">
        <v>211</v>
      </c>
      <c r="E4" s="15" t="s">
        <v>212</v>
      </c>
      <c r="F4" s="15" t="s">
        <v>211</v>
      </c>
      <c r="G4" s="15" t="s">
        <v>213</v>
      </c>
      <c r="H4" s="36" t="s">
        <v>214</v>
      </c>
      <c r="I4" s="15"/>
      <c r="J4" s="15" t="s">
        <v>215</v>
      </c>
    </row>
    <row r="5" ht="43.2" spans="1:10">
      <c r="A5" s="15" t="s">
        <v>216</v>
      </c>
      <c r="B5" s="15" t="s">
        <v>25</v>
      </c>
      <c r="C5" s="15" t="s">
        <v>37</v>
      </c>
      <c r="D5" s="15" t="s">
        <v>217</v>
      </c>
      <c r="E5" s="15" t="s">
        <v>218</v>
      </c>
      <c r="F5" s="15" t="s">
        <v>219</v>
      </c>
      <c r="G5" s="15" t="s">
        <v>220</v>
      </c>
      <c r="H5" s="26" t="s">
        <v>112</v>
      </c>
      <c r="I5" s="15"/>
      <c r="J5" s="15" t="s">
        <v>221</v>
      </c>
    </row>
    <row r="6" spans="1:10">
      <c r="A6" s="15" t="s">
        <v>125</v>
      </c>
      <c r="B6" s="15" t="s">
        <v>222</v>
      </c>
      <c r="C6" s="15" t="s">
        <v>36</v>
      </c>
      <c r="D6" s="15" t="s">
        <v>219</v>
      </c>
      <c r="E6" s="15" t="s">
        <v>223</v>
      </c>
      <c r="F6" s="15" t="s">
        <v>223</v>
      </c>
      <c r="G6" s="15" t="s">
        <v>165</v>
      </c>
      <c r="H6" s="36"/>
      <c r="I6" s="15"/>
      <c r="J6" s="15" t="s">
        <v>224</v>
      </c>
    </row>
    <row r="7" spans="1:10">
      <c r="A7" s="15" t="s">
        <v>98</v>
      </c>
      <c r="B7" s="15" t="s">
        <v>225</v>
      </c>
      <c r="C7" s="15" t="s">
        <v>45</v>
      </c>
      <c r="D7" s="15" t="s">
        <v>226</v>
      </c>
      <c r="E7" s="15" t="s">
        <v>227</v>
      </c>
      <c r="F7" s="15" t="s">
        <v>218</v>
      </c>
      <c r="G7" s="15" t="s">
        <v>228</v>
      </c>
      <c r="H7" s="36"/>
      <c r="I7" s="15"/>
      <c r="J7" s="15"/>
    </row>
    <row r="8" spans="1:10">
      <c r="A8" s="15" t="s">
        <v>104</v>
      </c>
      <c r="B8" s="15" t="s">
        <v>28</v>
      </c>
      <c r="C8" s="15"/>
      <c r="D8" s="15" t="s">
        <v>229</v>
      </c>
      <c r="E8" s="15" t="s">
        <v>230</v>
      </c>
      <c r="F8" s="15"/>
      <c r="G8" s="15" t="s">
        <v>231</v>
      </c>
      <c r="H8" s="36"/>
      <c r="I8" s="15"/>
      <c r="J8" s="15"/>
    </row>
    <row r="9" spans="1:10">
      <c r="A9" s="15" t="s">
        <v>232</v>
      </c>
      <c r="B9" s="15" t="s">
        <v>26</v>
      </c>
      <c r="C9" s="15"/>
      <c r="D9" s="15"/>
      <c r="E9" s="15"/>
      <c r="F9" s="15"/>
      <c r="G9" s="15" t="s">
        <v>233</v>
      </c>
      <c r="H9" s="36"/>
      <c r="I9" s="15"/>
      <c r="J9" s="15"/>
    </row>
    <row r="10" spans="1:10">
      <c r="A10" s="15" t="s">
        <v>234</v>
      </c>
      <c r="B10" s="15" t="s">
        <v>235</v>
      </c>
      <c r="C10" s="15"/>
      <c r="D10" s="15"/>
      <c r="E10" s="15"/>
      <c r="F10" s="15"/>
      <c r="G10" s="15" t="s">
        <v>236</v>
      </c>
      <c r="H10" s="15"/>
      <c r="I10" s="15"/>
      <c r="J10" s="15"/>
    </row>
    <row r="11" spans="1:10">
      <c r="A11" s="15" t="s">
        <v>237</v>
      </c>
      <c r="B11" s="15"/>
      <c r="C11" s="15"/>
      <c r="D11" s="15"/>
      <c r="E11" s="15"/>
      <c r="F11" s="15"/>
      <c r="G11" s="15" t="s">
        <v>238</v>
      </c>
      <c r="H11" s="15"/>
      <c r="I11" s="15"/>
      <c r="J11" s="15"/>
    </row>
    <row r="12" spans="1:10">
      <c r="A12" s="15" t="s">
        <v>239</v>
      </c>
      <c r="B12" s="15"/>
      <c r="C12" s="15"/>
      <c r="D12" s="15"/>
      <c r="E12" s="15"/>
      <c r="F12" s="15"/>
      <c r="G12" s="15" t="s">
        <v>240</v>
      </c>
      <c r="H12" s="15"/>
      <c r="I12" s="15"/>
      <c r="J12" s="15"/>
    </row>
    <row r="13" spans="1:10">
      <c r="A13" s="15"/>
      <c r="B13" s="15"/>
      <c r="C13" s="15"/>
      <c r="D13" s="15"/>
      <c r="E13" s="15"/>
      <c r="F13" s="15"/>
      <c r="G13" s="15" t="s">
        <v>241</v>
      </c>
      <c r="H13" s="15"/>
      <c r="I13" s="15"/>
      <c r="J13" s="15"/>
    </row>
    <row r="14" spans="1:10">
      <c r="A14" s="15"/>
      <c r="B14" s="15"/>
      <c r="C14" s="15"/>
      <c r="D14" s="15"/>
      <c r="E14" s="15"/>
      <c r="F14" s="15"/>
      <c r="G14" s="15" t="s">
        <v>242</v>
      </c>
      <c r="H14" s="15"/>
      <c r="I14" s="15"/>
      <c r="J14" s="15"/>
    </row>
    <row r="15" spans="1:10">
      <c r="A15" s="15"/>
      <c r="B15" s="15"/>
      <c r="C15" s="15"/>
      <c r="D15" s="15"/>
      <c r="E15" s="15"/>
      <c r="F15" s="15"/>
      <c r="G15" s="15"/>
      <c r="H15" s="15"/>
      <c r="I15" s="15"/>
      <c r="J15" s="15"/>
    </row>
    <row r="16" spans="1:10">
      <c r="A16" s="15"/>
      <c r="B16" s="15"/>
      <c r="C16" s="15"/>
      <c r="D16" s="15"/>
      <c r="E16" s="15"/>
      <c r="F16" s="15"/>
      <c r="G16" s="15"/>
      <c r="H16" s="15"/>
      <c r="I16" s="15"/>
      <c r="J16" s="15"/>
    </row>
    <row r="17" spans="1:10">
      <c r="A17" s="37"/>
      <c r="B17" s="37"/>
      <c r="C17" s="37"/>
      <c r="D17" s="37"/>
      <c r="E17" s="37"/>
      <c r="F17" s="37"/>
      <c r="G17" s="37"/>
      <c r="H17" s="37"/>
      <c r="I17" s="37"/>
      <c r="J17" s="37"/>
    </row>
  </sheetData>
  <pageMargins left="0.75" right="0.75" top="1" bottom="1" header="0.511805555555555" footer="0.511805555555555"/>
  <pageSetup paperSize="9" firstPageNumber="0" orientation="portrait" useFirstPageNumber="1" horizontalDpi="300" verticalDpi="3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E6"/>
  <sheetViews>
    <sheetView workbookViewId="0">
      <selection activeCell="D18" sqref="D18"/>
    </sheetView>
  </sheetViews>
  <sheetFormatPr defaultColWidth="8.87962962962963" defaultRowHeight="14.4" outlineLevelRow="5" outlineLevelCol="4"/>
  <cols>
    <col min="1" max="1" width="16.25"/>
    <col min="2" max="4" width="10.1296296296296"/>
    <col min="5" max="5" width="11.5"/>
  </cols>
  <sheetData>
    <row r="3" spans="1:2">
      <c r="A3" t="s">
        <v>39</v>
      </c>
      <c r="B3" t="s">
        <v>32</v>
      </c>
    </row>
    <row r="4" spans="1:5">
      <c r="A4" t="s">
        <v>34</v>
      </c>
      <c r="B4" t="s">
        <v>35</v>
      </c>
      <c r="C4" t="s">
        <v>36</v>
      </c>
      <c r="D4" t="s">
        <v>37</v>
      </c>
      <c r="E4" t="s">
        <v>29</v>
      </c>
    </row>
    <row r="5" spans="1:5">
      <c r="A5" t="s">
        <v>243</v>
      </c>
      <c r="B5">
        <v>16</v>
      </c>
      <c r="C5">
        <v>1</v>
      </c>
      <c r="D5">
        <v>14</v>
      </c>
      <c r="E5">
        <v>31</v>
      </c>
    </row>
    <row r="6" spans="1:5">
      <c r="A6" t="s">
        <v>29</v>
      </c>
      <c r="B6">
        <v>16</v>
      </c>
      <c r="C6">
        <v>1</v>
      </c>
      <c r="D6">
        <v>14</v>
      </c>
      <c r="E6">
        <v>31</v>
      </c>
    </row>
  </sheetData>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E15"/>
  <sheetViews>
    <sheetView workbookViewId="0">
      <selection activeCell="E17" sqref="E17"/>
    </sheetView>
  </sheetViews>
  <sheetFormatPr defaultColWidth="8.87962962962963" defaultRowHeight="14.4" outlineLevelCol="4"/>
  <cols>
    <col min="1" max="1" width="18"/>
    <col min="2" max="2" width="20.5" customWidth="1"/>
    <col min="3" max="4" width="10.1296296296296"/>
    <col min="5" max="5" width="11.5"/>
  </cols>
  <sheetData>
    <row r="3" spans="1:2">
      <c r="A3" t="s">
        <v>244</v>
      </c>
      <c r="B3" t="s">
        <v>32</v>
      </c>
    </row>
    <row r="4" spans="1:5">
      <c r="A4" t="s">
        <v>34</v>
      </c>
      <c r="B4" t="s">
        <v>35</v>
      </c>
      <c r="C4" t="s">
        <v>36</v>
      </c>
      <c r="D4" t="s">
        <v>37</v>
      </c>
      <c r="E4" t="s">
        <v>29</v>
      </c>
    </row>
    <row r="5" spans="1:5">
      <c r="A5" t="s">
        <v>35</v>
      </c>
      <c r="B5">
        <v>2</v>
      </c>
      <c r="C5">
        <v>2</v>
      </c>
      <c r="E5">
        <v>4</v>
      </c>
    </row>
    <row r="6" spans="1:5">
      <c r="A6" t="s">
        <v>37</v>
      </c>
      <c r="C6">
        <v>4</v>
      </c>
      <c r="D6">
        <v>9</v>
      </c>
      <c r="E6">
        <v>13</v>
      </c>
    </row>
    <row r="7" spans="1:5">
      <c r="A7" t="s">
        <v>29</v>
      </c>
      <c r="B7">
        <v>2</v>
      </c>
      <c r="C7">
        <v>6</v>
      </c>
      <c r="D7">
        <v>9</v>
      </c>
      <c r="E7">
        <v>17</v>
      </c>
    </row>
    <row r="11" spans="1:2">
      <c r="A11" t="s">
        <v>39</v>
      </c>
      <c r="B11" t="s">
        <v>38</v>
      </c>
    </row>
    <row r="12" spans="1:4">
      <c r="A12" t="s">
        <v>24</v>
      </c>
      <c r="B12" t="s">
        <v>25</v>
      </c>
      <c r="C12" t="s">
        <v>27</v>
      </c>
      <c r="D12" t="s">
        <v>29</v>
      </c>
    </row>
    <row r="13" spans="1:4">
      <c r="A13" t="s">
        <v>30</v>
      </c>
      <c r="B13">
        <v>16</v>
      </c>
      <c r="C13">
        <v>23</v>
      </c>
      <c r="D13">
        <v>39</v>
      </c>
    </row>
    <row r="14" spans="1:4">
      <c r="A14" t="s">
        <v>41</v>
      </c>
      <c r="B14">
        <v>1</v>
      </c>
      <c r="C14">
        <v>1</v>
      </c>
      <c r="D14">
        <v>2</v>
      </c>
    </row>
    <row r="15" spans="1:4">
      <c r="A15" t="s">
        <v>29</v>
      </c>
      <c r="B15">
        <v>17</v>
      </c>
      <c r="C15">
        <v>24</v>
      </c>
      <c r="D15">
        <v>41</v>
      </c>
    </row>
  </sheetData>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R37"/>
  <sheetViews>
    <sheetView topLeftCell="J26" workbookViewId="0">
      <selection activeCell="J35" sqref="J35"/>
    </sheetView>
  </sheetViews>
  <sheetFormatPr defaultColWidth="8.87962962962963" defaultRowHeight="13.5" customHeight="1"/>
  <cols>
    <col min="2" max="2" width="15.25" customWidth="1"/>
    <col min="3" max="3" width="11.5" customWidth="1"/>
    <col min="4" max="4" width="15.3796296296296" customWidth="1"/>
    <col min="5" max="5" width="15.8796296296296" customWidth="1"/>
    <col min="9" max="9" width="45.6296296296296" style="24" customWidth="1"/>
    <col min="10" max="10" width="16.3796296296296" customWidth="1"/>
    <col min="11" max="11" width="12.75" customWidth="1"/>
    <col min="12" max="12" width="25.25" customWidth="1"/>
    <col min="13" max="15" width="32.8796296296296" customWidth="1"/>
    <col min="16" max="16" width="13" customWidth="1"/>
  </cols>
  <sheetData>
    <row r="1" s="22" customFormat="1" ht="15" customHeight="1" spans="1:18">
      <c r="A1" s="22" t="s">
        <v>245</v>
      </c>
      <c r="B1" s="22" t="s">
        <v>246</v>
      </c>
      <c r="C1" s="22" t="s">
        <v>247</v>
      </c>
      <c r="D1" s="22" t="s">
        <v>79</v>
      </c>
      <c r="E1" s="22" t="s">
        <v>8</v>
      </c>
      <c r="F1" s="22" t="s">
        <v>81</v>
      </c>
      <c r="G1" s="22" t="s">
        <v>32</v>
      </c>
      <c r="H1" s="22" t="s">
        <v>34</v>
      </c>
      <c r="I1" s="31" t="s">
        <v>248</v>
      </c>
      <c r="J1" s="22" t="s">
        <v>249</v>
      </c>
      <c r="K1" s="22" t="s">
        <v>250</v>
      </c>
      <c r="L1" s="22" t="s">
        <v>22</v>
      </c>
      <c r="M1" s="22" t="s">
        <v>251</v>
      </c>
      <c r="N1" s="22" t="s">
        <v>252</v>
      </c>
      <c r="O1" s="22" t="s">
        <v>253</v>
      </c>
      <c r="P1" s="22" t="s">
        <v>254</v>
      </c>
      <c r="Q1" s="22" t="s">
        <v>255</v>
      </c>
      <c r="R1" s="22" t="s">
        <v>256</v>
      </c>
    </row>
    <row r="2" ht="156" customHeight="1" spans="1:16">
      <c r="A2">
        <v>1</v>
      </c>
      <c r="B2" t="s">
        <v>257</v>
      </c>
      <c r="C2" s="25">
        <v>45331</v>
      </c>
      <c r="D2" s="26" t="s">
        <v>258</v>
      </c>
      <c r="E2" s="26" t="s">
        <v>30</v>
      </c>
      <c r="F2" s="24" t="s">
        <v>165</v>
      </c>
      <c r="G2" s="24" t="s">
        <v>37</v>
      </c>
      <c r="H2" s="24" t="s">
        <v>37</v>
      </c>
      <c r="I2" s="24" t="s">
        <v>259</v>
      </c>
      <c r="K2" t="s">
        <v>260</v>
      </c>
      <c r="L2" t="s">
        <v>261</v>
      </c>
      <c r="M2" s="24" t="s">
        <v>262</v>
      </c>
      <c r="N2" s="24" t="s">
        <v>263</v>
      </c>
      <c r="O2" s="24" t="s">
        <v>264</v>
      </c>
      <c r="P2" t="s">
        <v>218</v>
      </c>
    </row>
    <row r="3" s="23" customFormat="1" ht="43.2" hidden="1" spans="1:15">
      <c r="A3" s="23">
        <v>2</v>
      </c>
      <c r="B3" t="s">
        <v>265</v>
      </c>
      <c r="C3" s="27">
        <v>45331</v>
      </c>
      <c r="D3" s="28" t="s">
        <v>258</v>
      </c>
      <c r="E3" s="28" t="s">
        <v>30</v>
      </c>
      <c r="F3" s="29" t="s">
        <v>165</v>
      </c>
      <c r="G3" s="29" t="s">
        <v>35</v>
      </c>
      <c r="H3" s="29" t="s">
        <v>35</v>
      </c>
      <c r="I3" s="29" t="s">
        <v>266</v>
      </c>
      <c r="K3" s="23" t="s">
        <v>260</v>
      </c>
      <c r="L3" s="23" t="s">
        <v>211</v>
      </c>
      <c r="M3" s="29"/>
      <c r="N3" s="29"/>
      <c r="O3" s="29" t="s">
        <v>267</v>
      </c>
    </row>
    <row r="4" ht="86.4" hidden="1" spans="1:15">
      <c r="A4">
        <v>3</v>
      </c>
      <c r="B4" t="s">
        <v>268</v>
      </c>
      <c r="C4" s="25">
        <v>45331</v>
      </c>
      <c r="D4" s="26" t="s">
        <v>258</v>
      </c>
      <c r="E4" s="26" t="s">
        <v>30</v>
      </c>
      <c r="F4" s="24" t="s">
        <v>165</v>
      </c>
      <c r="G4" s="24" t="s">
        <v>37</v>
      </c>
      <c r="H4" s="24" t="s">
        <v>37</v>
      </c>
      <c r="I4" s="24" t="s">
        <v>269</v>
      </c>
      <c r="K4" t="s">
        <v>260</v>
      </c>
      <c r="L4" t="s">
        <v>211</v>
      </c>
      <c r="M4" s="24"/>
      <c r="N4" s="24"/>
      <c r="O4" s="24" t="s">
        <v>270</v>
      </c>
    </row>
    <row r="5" ht="230.25" customHeight="1" spans="1:16">
      <c r="A5">
        <v>4</v>
      </c>
      <c r="B5" t="s">
        <v>271</v>
      </c>
      <c r="C5" s="25">
        <v>45331</v>
      </c>
      <c r="D5" s="26" t="s">
        <v>258</v>
      </c>
      <c r="E5" s="26" t="s">
        <v>30</v>
      </c>
      <c r="F5" s="24" t="s">
        <v>165</v>
      </c>
      <c r="G5" s="24" t="s">
        <v>37</v>
      </c>
      <c r="H5" s="24" t="s">
        <v>37</v>
      </c>
      <c r="I5" s="24" t="s">
        <v>272</v>
      </c>
      <c r="K5" t="s">
        <v>260</v>
      </c>
      <c r="L5" t="s">
        <v>261</v>
      </c>
      <c r="M5" s="24" t="s">
        <v>262</v>
      </c>
      <c r="N5" s="24"/>
      <c r="O5" s="24" t="s">
        <v>273</v>
      </c>
      <c r="P5" t="s">
        <v>212</v>
      </c>
    </row>
    <row r="6" ht="213" hidden="1" customHeight="1" spans="1:16">
      <c r="A6">
        <v>5</v>
      </c>
      <c r="B6" t="s">
        <v>274</v>
      </c>
      <c r="C6" s="25">
        <v>45331</v>
      </c>
      <c r="D6" s="26" t="s">
        <v>258</v>
      </c>
      <c r="E6" s="26" t="s">
        <v>30</v>
      </c>
      <c r="F6" s="24" t="s">
        <v>165</v>
      </c>
      <c r="G6" s="24" t="s">
        <v>37</v>
      </c>
      <c r="H6" s="24" t="s">
        <v>37</v>
      </c>
      <c r="I6" s="24" t="s">
        <v>275</v>
      </c>
      <c r="K6" t="s">
        <v>260</v>
      </c>
      <c r="L6" t="s">
        <v>261</v>
      </c>
      <c r="M6" s="24" t="s">
        <v>211</v>
      </c>
      <c r="N6" s="24"/>
      <c r="O6" s="24" t="s">
        <v>276</v>
      </c>
      <c r="P6" t="s">
        <v>212</v>
      </c>
    </row>
    <row r="7" ht="192.95" hidden="1" customHeight="1" spans="1:15">
      <c r="A7">
        <v>6</v>
      </c>
      <c r="B7" t="s">
        <v>277</v>
      </c>
      <c r="C7" s="25">
        <v>45331</v>
      </c>
      <c r="D7" s="26" t="s">
        <v>258</v>
      </c>
      <c r="E7" s="26" t="s">
        <v>30</v>
      </c>
      <c r="F7" s="24" t="s">
        <v>165</v>
      </c>
      <c r="G7" s="24" t="s">
        <v>37</v>
      </c>
      <c r="H7" s="24" t="s">
        <v>37</v>
      </c>
      <c r="I7" s="24" t="s">
        <v>278</v>
      </c>
      <c r="K7" t="s">
        <v>260</v>
      </c>
      <c r="L7" t="s">
        <v>211</v>
      </c>
      <c r="M7" s="24"/>
      <c r="N7" s="24"/>
      <c r="O7" s="24" t="s">
        <v>279</v>
      </c>
    </row>
    <row r="8" ht="173.1" hidden="1" customHeight="1" spans="1:15">
      <c r="A8">
        <v>7</v>
      </c>
      <c r="B8" t="s">
        <v>280</v>
      </c>
      <c r="C8" s="25">
        <v>45331</v>
      </c>
      <c r="D8" s="26" t="s">
        <v>258</v>
      </c>
      <c r="E8" s="26" t="s">
        <v>30</v>
      </c>
      <c r="F8" s="24" t="s">
        <v>165</v>
      </c>
      <c r="G8" s="24" t="s">
        <v>37</v>
      </c>
      <c r="H8" s="24" t="s">
        <v>37</v>
      </c>
      <c r="I8" s="24" t="s">
        <v>281</v>
      </c>
      <c r="K8" t="s">
        <v>260</v>
      </c>
      <c r="L8" t="s">
        <v>211</v>
      </c>
      <c r="M8" s="24"/>
      <c r="N8" s="24"/>
      <c r="O8" s="24" t="s">
        <v>282</v>
      </c>
    </row>
    <row r="9" ht="100.8" hidden="1" spans="1:15">
      <c r="A9">
        <v>8</v>
      </c>
      <c r="B9" t="s">
        <v>283</v>
      </c>
      <c r="C9" s="25">
        <v>45331</v>
      </c>
      <c r="D9" s="26" t="s">
        <v>258</v>
      </c>
      <c r="E9" s="26" t="s">
        <v>30</v>
      </c>
      <c r="F9" s="24" t="s">
        <v>165</v>
      </c>
      <c r="G9" s="24" t="s">
        <v>37</v>
      </c>
      <c r="H9" s="24" t="s">
        <v>37</v>
      </c>
      <c r="I9" s="32" t="s">
        <v>284</v>
      </c>
      <c r="K9" t="s">
        <v>260</v>
      </c>
      <c r="L9" t="s">
        <v>211</v>
      </c>
      <c r="M9" s="24"/>
      <c r="N9" s="24"/>
      <c r="O9" s="24" t="s">
        <v>285</v>
      </c>
    </row>
    <row r="10" ht="172.8" spans="1:16">
      <c r="A10">
        <v>9</v>
      </c>
      <c r="B10" t="s">
        <v>286</v>
      </c>
      <c r="C10" s="25">
        <v>45331</v>
      </c>
      <c r="D10" s="26" t="s">
        <v>258</v>
      </c>
      <c r="E10" s="26" t="s">
        <v>30</v>
      </c>
      <c r="F10" s="24" t="s">
        <v>165</v>
      </c>
      <c r="G10" s="24" t="s">
        <v>36</v>
      </c>
      <c r="H10" s="24" t="s">
        <v>37</v>
      </c>
      <c r="I10" s="33" t="s">
        <v>287</v>
      </c>
      <c r="K10" t="s">
        <v>260</v>
      </c>
      <c r="L10" t="s">
        <v>261</v>
      </c>
      <c r="M10" s="24" t="s">
        <v>262</v>
      </c>
      <c r="N10" s="24" t="s">
        <v>211</v>
      </c>
      <c r="O10" s="24" t="s">
        <v>288</v>
      </c>
      <c r="P10" t="s">
        <v>212</v>
      </c>
    </row>
    <row r="11" ht="144" spans="1:16">
      <c r="A11">
        <v>10</v>
      </c>
      <c r="B11" t="s">
        <v>289</v>
      </c>
      <c r="C11" s="25">
        <v>45331</v>
      </c>
      <c r="D11" s="26" t="s">
        <v>258</v>
      </c>
      <c r="E11" s="26" t="s">
        <v>30</v>
      </c>
      <c r="F11" s="24" t="s">
        <v>165</v>
      </c>
      <c r="G11" s="24" t="s">
        <v>36</v>
      </c>
      <c r="H11" s="24" t="s">
        <v>37</v>
      </c>
      <c r="I11" s="33" t="s">
        <v>290</v>
      </c>
      <c r="K11" t="s">
        <v>260</v>
      </c>
      <c r="L11" t="s">
        <v>261</v>
      </c>
      <c r="M11" s="24" t="s">
        <v>262</v>
      </c>
      <c r="N11" s="24" t="s">
        <v>211</v>
      </c>
      <c r="O11" s="24" t="s">
        <v>291</v>
      </c>
      <c r="P11" t="s">
        <v>212</v>
      </c>
    </row>
    <row r="12" ht="115.2" hidden="1" spans="1:15">
      <c r="A12">
        <v>11</v>
      </c>
      <c r="B12" t="s">
        <v>292</v>
      </c>
      <c r="C12" s="25">
        <v>45331</v>
      </c>
      <c r="D12" s="26" t="s">
        <v>258</v>
      </c>
      <c r="E12" s="26" t="s">
        <v>30</v>
      </c>
      <c r="F12" s="24" t="s">
        <v>165</v>
      </c>
      <c r="G12" s="24" t="s">
        <v>36</v>
      </c>
      <c r="H12" s="24" t="s">
        <v>35</v>
      </c>
      <c r="I12" s="24" t="s">
        <v>293</v>
      </c>
      <c r="K12" t="s">
        <v>260</v>
      </c>
      <c r="L12" t="s">
        <v>211</v>
      </c>
      <c r="M12" s="24"/>
      <c r="N12" s="24"/>
      <c r="O12" s="24" t="s">
        <v>294</v>
      </c>
    </row>
    <row r="13" ht="115.2" hidden="1" spans="1:16">
      <c r="A13">
        <v>12</v>
      </c>
      <c r="B13" t="s">
        <v>295</v>
      </c>
      <c r="C13" s="25">
        <v>45331</v>
      </c>
      <c r="D13" s="26" t="s">
        <v>258</v>
      </c>
      <c r="E13" s="26" t="s">
        <v>30</v>
      </c>
      <c r="F13" s="24" t="s">
        <v>165</v>
      </c>
      <c r="G13" s="24" t="s">
        <v>36</v>
      </c>
      <c r="H13" s="24" t="s">
        <v>35</v>
      </c>
      <c r="I13" s="24" t="s">
        <v>296</v>
      </c>
      <c r="K13" t="s">
        <v>260</v>
      </c>
      <c r="L13" t="s">
        <v>261</v>
      </c>
      <c r="M13" s="24" t="s">
        <v>211</v>
      </c>
      <c r="N13" s="24"/>
      <c r="O13" s="24" t="s">
        <v>297</v>
      </c>
      <c r="P13" t="s">
        <v>212</v>
      </c>
    </row>
    <row r="14" ht="43.2" hidden="1" spans="1:16">
      <c r="A14">
        <v>13</v>
      </c>
      <c r="B14" t="s">
        <v>298</v>
      </c>
      <c r="C14" s="25">
        <v>45635</v>
      </c>
      <c r="D14" s="26" t="s">
        <v>258</v>
      </c>
      <c r="E14" s="26" t="s">
        <v>30</v>
      </c>
      <c r="F14" s="24" t="s">
        <v>165</v>
      </c>
      <c r="G14" s="24" t="s">
        <v>35</v>
      </c>
      <c r="H14" s="24" t="s">
        <v>35</v>
      </c>
      <c r="I14" s="24" t="s">
        <v>299</v>
      </c>
      <c r="L14" t="s">
        <v>260</v>
      </c>
      <c r="M14" s="24"/>
      <c r="N14" s="24"/>
      <c r="O14" s="24" t="s">
        <v>300</v>
      </c>
      <c r="P14" t="s">
        <v>212</v>
      </c>
    </row>
    <row r="15" ht="57.6" hidden="1" spans="1:16">
      <c r="A15">
        <v>14</v>
      </c>
      <c r="B15" t="s">
        <v>301</v>
      </c>
      <c r="C15" s="25">
        <v>45635</v>
      </c>
      <c r="D15" s="26" t="s">
        <v>258</v>
      </c>
      <c r="E15" s="26" t="s">
        <v>30</v>
      </c>
      <c r="F15" s="24" t="s">
        <v>165</v>
      </c>
      <c r="G15" s="24" t="s">
        <v>37</v>
      </c>
      <c r="H15" s="24" t="s">
        <v>37</v>
      </c>
      <c r="I15" s="24" t="s">
        <v>302</v>
      </c>
      <c r="L15" t="s">
        <v>260</v>
      </c>
      <c r="M15" s="24" t="s">
        <v>211</v>
      </c>
      <c r="N15" s="24"/>
      <c r="O15" s="24" t="s">
        <v>303</v>
      </c>
      <c r="P15" t="s">
        <v>212</v>
      </c>
    </row>
    <row r="16" ht="57.6" hidden="1" spans="1:16">
      <c r="A16">
        <v>15</v>
      </c>
      <c r="B16" t="s">
        <v>304</v>
      </c>
      <c r="C16" s="25">
        <v>45635</v>
      </c>
      <c r="D16" s="26" t="s">
        <v>258</v>
      </c>
      <c r="E16" s="26" t="s">
        <v>30</v>
      </c>
      <c r="F16" s="24" t="s">
        <v>165</v>
      </c>
      <c r="G16" s="24" t="s">
        <v>37</v>
      </c>
      <c r="H16" s="24" t="s">
        <v>35</v>
      </c>
      <c r="I16" s="24" t="s">
        <v>305</v>
      </c>
      <c r="L16" t="s">
        <v>260</v>
      </c>
      <c r="M16" s="24" t="s">
        <v>26</v>
      </c>
      <c r="N16" s="24"/>
      <c r="O16" s="24" t="s">
        <v>306</v>
      </c>
      <c r="P16" t="s">
        <v>218</v>
      </c>
    </row>
    <row r="17" ht="144" hidden="1" spans="1:16">
      <c r="A17">
        <v>16</v>
      </c>
      <c r="B17" t="s">
        <v>307</v>
      </c>
      <c r="C17" s="25">
        <v>45635</v>
      </c>
      <c r="D17" s="26" t="s">
        <v>258</v>
      </c>
      <c r="E17" s="26" t="s">
        <v>30</v>
      </c>
      <c r="F17" s="24" t="s">
        <v>165</v>
      </c>
      <c r="G17" s="24" t="s">
        <v>37</v>
      </c>
      <c r="H17" s="24" t="s">
        <v>35</v>
      </c>
      <c r="I17" s="24" t="s">
        <v>308</v>
      </c>
      <c r="L17" t="s">
        <v>260</v>
      </c>
      <c r="M17" s="24" t="s">
        <v>211</v>
      </c>
      <c r="N17" s="24"/>
      <c r="O17" s="24" t="s">
        <v>309</v>
      </c>
      <c r="P17" t="s">
        <v>212</v>
      </c>
    </row>
    <row r="18" ht="158.4" hidden="1" spans="1:16">
      <c r="A18">
        <v>17</v>
      </c>
      <c r="B18" t="s">
        <v>310</v>
      </c>
      <c r="C18" s="25">
        <v>45635</v>
      </c>
      <c r="D18" s="26" t="s">
        <v>258</v>
      </c>
      <c r="E18" s="26" t="s">
        <v>30</v>
      </c>
      <c r="F18" s="24" t="s">
        <v>165</v>
      </c>
      <c r="G18" s="24" t="s">
        <v>35</v>
      </c>
      <c r="H18" s="24" t="s">
        <v>35</v>
      </c>
      <c r="I18" s="24" t="s">
        <v>311</v>
      </c>
      <c r="L18" t="s">
        <v>260</v>
      </c>
      <c r="M18" s="24" t="s">
        <v>211</v>
      </c>
      <c r="N18" s="24"/>
      <c r="O18" s="24" t="s">
        <v>312</v>
      </c>
      <c r="P18" t="s">
        <v>212</v>
      </c>
    </row>
    <row r="19" ht="28.8" hidden="1" spans="1:16">
      <c r="A19">
        <v>18</v>
      </c>
      <c r="B19" t="s">
        <v>313</v>
      </c>
      <c r="C19" s="25">
        <v>45635</v>
      </c>
      <c r="D19" s="26" t="s">
        <v>258</v>
      </c>
      <c r="E19" s="26" t="s">
        <v>30</v>
      </c>
      <c r="F19" s="24" t="s">
        <v>165</v>
      </c>
      <c r="G19" s="24" t="s">
        <v>35</v>
      </c>
      <c r="H19" s="24" t="s">
        <v>35</v>
      </c>
      <c r="I19" s="24" t="s">
        <v>314</v>
      </c>
      <c r="L19" t="s">
        <v>260</v>
      </c>
      <c r="M19" s="24" t="s">
        <v>211</v>
      </c>
      <c r="N19" s="24"/>
      <c r="O19" s="24" t="s">
        <v>315</v>
      </c>
      <c r="P19" t="s">
        <v>212</v>
      </c>
    </row>
    <row r="20" ht="100.8" spans="1:16">
      <c r="A20">
        <v>19</v>
      </c>
      <c r="B20" t="s">
        <v>316</v>
      </c>
      <c r="C20" s="30">
        <v>45558</v>
      </c>
      <c r="D20" s="26" t="s">
        <v>258</v>
      </c>
      <c r="E20" s="26" t="s">
        <v>30</v>
      </c>
      <c r="F20" t="s">
        <v>165</v>
      </c>
      <c r="G20" t="s">
        <v>36</v>
      </c>
      <c r="H20" t="s">
        <v>36</v>
      </c>
      <c r="I20" s="24" t="s">
        <v>317</v>
      </c>
      <c r="M20" t="s">
        <v>260</v>
      </c>
      <c r="N20" t="s">
        <v>262</v>
      </c>
      <c r="O20" s="24" t="s">
        <v>318</v>
      </c>
      <c r="P20" t="s">
        <v>212</v>
      </c>
    </row>
    <row r="21" ht="72" spans="1:16">
      <c r="A21">
        <v>20</v>
      </c>
      <c r="B21" t="s">
        <v>319</v>
      </c>
      <c r="C21" s="30">
        <v>45558</v>
      </c>
      <c r="D21" s="26" t="s">
        <v>258</v>
      </c>
      <c r="E21" s="26" t="s">
        <v>30</v>
      </c>
      <c r="F21" t="s">
        <v>165</v>
      </c>
      <c r="G21" t="s">
        <v>35</v>
      </c>
      <c r="H21" t="s">
        <v>35</v>
      </c>
      <c r="I21" s="24" t="s">
        <v>320</v>
      </c>
      <c r="M21" t="s">
        <v>260</v>
      </c>
      <c r="N21" t="s">
        <v>262</v>
      </c>
      <c r="O21" t="s">
        <v>321</v>
      </c>
      <c r="P21" t="s">
        <v>212</v>
      </c>
    </row>
    <row r="22" ht="28.8" spans="1:16">
      <c r="A22">
        <v>21</v>
      </c>
      <c r="B22" t="s">
        <v>322</v>
      </c>
      <c r="C22" s="30">
        <v>45558</v>
      </c>
      <c r="D22" s="26" t="s">
        <v>258</v>
      </c>
      <c r="E22" s="26" t="s">
        <v>30</v>
      </c>
      <c r="F22" t="s">
        <v>165</v>
      </c>
      <c r="G22" t="s">
        <v>35</v>
      </c>
      <c r="H22" t="s">
        <v>35</v>
      </c>
      <c r="I22" s="33" t="s">
        <v>323</v>
      </c>
      <c r="M22" t="s">
        <v>260</v>
      </c>
      <c r="N22" t="s">
        <v>211</v>
      </c>
      <c r="O22" t="s">
        <v>324</v>
      </c>
      <c r="P22" t="s">
        <v>212</v>
      </c>
    </row>
    <row r="23" ht="158.4" spans="1:16">
      <c r="A23">
        <v>23</v>
      </c>
      <c r="B23" t="s">
        <v>325</v>
      </c>
      <c r="C23" s="30">
        <v>45558</v>
      </c>
      <c r="D23" s="26" t="s">
        <v>258</v>
      </c>
      <c r="E23" s="26" t="s">
        <v>30</v>
      </c>
      <c r="F23" t="s">
        <v>165</v>
      </c>
      <c r="G23" t="s">
        <v>35</v>
      </c>
      <c r="H23" t="s">
        <v>35</v>
      </c>
      <c r="I23" s="34" t="s">
        <v>326</v>
      </c>
      <c r="M23" t="s">
        <v>260</v>
      </c>
      <c r="N23" t="s">
        <v>262</v>
      </c>
      <c r="O23" s="24" t="s">
        <v>327</v>
      </c>
      <c r="P23" t="s">
        <v>218</v>
      </c>
    </row>
    <row r="24" ht="57.6" spans="1:16">
      <c r="A24">
        <v>24</v>
      </c>
      <c r="B24" t="s">
        <v>328</v>
      </c>
      <c r="C24" s="30">
        <v>45558</v>
      </c>
      <c r="D24" s="26" t="s">
        <v>258</v>
      </c>
      <c r="E24" s="26" t="s">
        <v>30</v>
      </c>
      <c r="F24" t="s">
        <v>165</v>
      </c>
      <c r="G24" t="s">
        <v>36</v>
      </c>
      <c r="H24" t="s">
        <v>36</v>
      </c>
      <c r="I24" s="34" t="s">
        <v>329</v>
      </c>
      <c r="M24" t="s">
        <v>260</v>
      </c>
      <c r="N24" t="s">
        <v>262</v>
      </c>
      <c r="O24" t="s">
        <v>321</v>
      </c>
      <c r="P24" t="s">
        <v>212</v>
      </c>
    </row>
    <row r="25" ht="72" spans="1:16">
      <c r="A25">
        <v>25</v>
      </c>
      <c r="B25" t="s">
        <v>330</v>
      </c>
      <c r="C25" s="30">
        <v>45558</v>
      </c>
      <c r="D25" s="26" t="s">
        <v>258</v>
      </c>
      <c r="E25" s="26" t="s">
        <v>30</v>
      </c>
      <c r="F25" t="s">
        <v>165</v>
      </c>
      <c r="G25" t="s">
        <v>36</v>
      </c>
      <c r="H25" t="s">
        <v>36</v>
      </c>
      <c r="I25" s="24" t="s">
        <v>331</v>
      </c>
      <c r="M25" t="s">
        <v>260</v>
      </c>
      <c r="N25" t="s">
        <v>211</v>
      </c>
      <c r="O25" t="s">
        <v>324</v>
      </c>
      <c r="P25" t="s">
        <v>212</v>
      </c>
    </row>
    <row r="26" ht="43.2" spans="1:16">
      <c r="A26">
        <v>26</v>
      </c>
      <c r="B26" t="s">
        <v>332</v>
      </c>
      <c r="C26" s="30">
        <v>45559</v>
      </c>
      <c r="D26" s="26" t="s">
        <v>258</v>
      </c>
      <c r="E26" s="26" t="s">
        <v>30</v>
      </c>
      <c r="F26" t="s">
        <v>165</v>
      </c>
      <c r="G26" t="s">
        <v>36</v>
      </c>
      <c r="H26" t="s">
        <v>36</v>
      </c>
      <c r="I26" s="24" t="s">
        <v>333</v>
      </c>
      <c r="M26" t="s">
        <v>260</v>
      </c>
      <c r="N26" t="s">
        <v>211</v>
      </c>
      <c r="P26" t="s">
        <v>212</v>
      </c>
    </row>
    <row r="27" ht="28.8" spans="1:16">
      <c r="A27">
        <v>27</v>
      </c>
      <c r="B27" t="s">
        <v>334</v>
      </c>
      <c r="C27" s="30">
        <v>45559</v>
      </c>
      <c r="D27" s="26" t="s">
        <v>258</v>
      </c>
      <c r="E27" s="26" t="s">
        <v>30</v>
      </c>
      <c r="F27" t="s">
        <v>165</v>
      </c>
      <c r="G27" t="s">
        <v>37</v>
      </c>
      <c r="H27" t="s">
        <v>37</v>
      </c>
      <c r="I27" s="24" t="s">
        <v>335</v>
      </c>
      <c r="M27" t="s">
        <v>260</v>
      </c>
      <c r="N27" t="s">
        <v>211</v>
      </c>
      <c r="P27" t="s">
        <v>212</v>
      </c>
    </row>
    <row r="28" ht="72" spans="1:16">
      <c r="A28">
        <v>28</v>
      </c>
      <c r="B28" t="s">
        <v>336</v>
      </c>
      <c r="C28" s="30">
        <v>45559</v>
      </c>
      <c r="D28" s="26" t="s">
        <v>258</v>
      </c>
      <c r="E28" s="26" t="s">
        <v>30</v>
      </c>
      <c r="F28" t="s">
        <v>165</v>
      </c>
      <c r="G28" t="s">
        <v>35</v>
      </c>
      <c r="H28" t="s">
        <v>35</v>
      </c>
      <c r="I28" s="24" t="s">
        <v>337</v>
      </c>
      <c r="M28" t="s">
        <v>260</v>
      </c>
      <c r="O28" t="s">
        <v>338</v>
      </c>
      <c r="P28" t="s">
        <v>212</v>
      </c>
    </row>
    <row r="29" ht="78" customHeight="1" spans="1:16">
      <c r="A29">
        <v>29</v>
      </c>
      <c r="B29" t="s">
        <v>339</v>
      </c>
      <c r="C29" s="30">
        <v>45559</v>
      </c>
      <c r="D29" s="26" t="s">
        <v>258</v>
      </c>
      <c r="E29" s="26" t="s">
        <v>30</v>
      </c>
      <c r="F29" t="s">
        <v>165</v>
      </c>
      <c r="G29" t="s">
        <v>35</v>
      </c>
      <c r="H29" t="s">
        <v>35</v>
      </c>
      <c r="I29" s="24" t="s">
        <v>340</v>
      </c>
      <c r="M29" t="s">
        <v>260</v>
      </c>
      <c r="O29" t="s">
        <v>338</v>
      </c>
      <c r="P29" t="s">
        <v>212</v>
      </c>
    </row>
    <row r="30" ht="86.4" spans="1:16">
      <c r="A30">
        <v>30</v>
      </c>
      <c r="B30" t="s">
        <v>341</v>
      </c>
      <c r="C30" s="30">
        <v>45559</v>
      </c>
      <c r="D30" s="26" t="s">
        <v>258</v>
      </c>
      <c r="E30" s="26" t="s">
        <v>30</v>
      </c>
      <c r="F30" t="s">
        <v>165</v>
      </c>
      <c r="G30" t="s">
        <v>37</v>
      </c>
      <c r="H30" t="s">
        <v>37</v>
      </c>
      <c r="I30" s="24" t="s">
        <v>342</v>
      </c>
      <c r="M30" t="s">
        <v>260</v>
      </c>
      <c r="O30" t="s">
        <v>338</v>
      </c>
      <c r="P30" t="s">
        <v>212</v>
      </c>
    </row>
    <row r="31" ht="86.4" spans="1:16">
      <c r="A31">
        <v>31</v>
      </c>
      <c r="B31" t="s">
        <v>343</v>
      </c>
      <c r="C31" s="30">
        <v>45559</v>
      </c>
      <c r="D31" s="26" t="s">
        <v>258</v>
      </c>
      <c r="E31" s="26" t="s">
        <v>30</v>
      </c>
      <c r="F31" t="s">
        <v>165</v>
      </c>
      <c r="G31" t="s">
        <v>36</v>
      </c>
      <c r="H31" t="s">
        <v>36</v>
      </c>
      <c r="I31" s="24" t="s">
        <v>344</v>
      </c>
      <c r="M31" t="s">
        <v>260</v>
      </c>
      <c r="O31" t="s">
        <v>338</v>
      </c>
      <c r="P31" t="s">
        <v>212</v>
      </c>
    </row>
    <row r="32" ht="86.4" spans="1:16">
      <c r="A32">
        <v>32</v>
      </c>
      <c r="B32" t="s">
        <v>345</v>
      </c>
      <c r="C32" s="30">
        <v>45559</v>
      </c>
      <c r="D32" s="26" t="s">
        <v>258</v>
      </c>
      <c r="E32" s="26" t="s">
        <v>30</v>
      </c>
      <c r="F32" t="s">
        <v>165</v>
      </c>
      <c r="G32" t="s">
        <v>36</v>
      </c>
      <c r="H32" t="s">
        <v>36</v>
      </c>
      <c r="I32" s="24" t="s">
        <v>346</v>
      </c>
      <c r="M32" t="s">
        <v>260</v>
      </c>
      <c r="O32" t="s">
        <v>338</v>
      </c>
      <c r="P32" t="s">
        <v>212</v>
      </c>
    </row>
    <row r="33" ht="100.8" spans="1:16">
      <c r="A33">
        <v>33</v>
      </c>
      <c r="B33" t="s">
        <v>347</v>
      </c>
      <c r="C33" s="30">
        <v>45559</v>
      </c>
      <c r="D33" s="26" t="s">
        <v>258</v>
      </c>
      <c r="E33" s="26" t="s">
        <v>30</v>
      </c>
      <c r="F33" t="s">
        <v>165</v>
      </c>
      <c r="G33" t="s">
        <v>35</v>
      </c>
      <c r="H33" t="s">
        <v>35</v>
      </c>
      <c r="I33" s="24" t="s">
        <v>348</v>
      </c>
      <c r="M33" t="s">
        <v>260</v>
      </c>
      <c r="O33" t="s">
        <v>338</v>
      </c>
      <c r="P33" t="s">
        <v>212</v>
      </c>
    </row>
    <row r="34" ht="129.6" spans="1:16">
      <c r="A34">
        <v>34</v>
      </c>
      <c r="B34" t="s">
        <v>349</v>
      </c>
      <c r="C34" s="30">
        <v>45559</v>
      </c>
      <c r="D34" s="26" t="s">
        <v>258</v>
      </c>
      <c r="E34" s="26" t="s">
        <v>30</v>
      </c>
      <c r="F34" t="s">
        <v>165</v>
      </c>
      <c r="G34" t="s">
        <v>35</v>
      </c>
      <c r="H34" t="s">
        <v>35</v>
      </c>
      <c r="I34" s="24" t="s">
        <v>350</v>
      </c>
      <c r="M34" t="s">
        <v>260</v>
      </c>
      <c r="O34" t="s">
        <v>351</v>
      </c>
      <c r="P34" t="s">
        <v>212</v>
      </c>
    </row>
    <row r="35" ht="115.2" spans="1:16">
      <c r="A35">
        <v>35</v>
      </c>
      <c r="B35" t="s">
        <v>352</v>
      </c>
      <c r="C35" s="30">
        <v>45559</v>
      </c>
      <c r="D35" s="26" t="s">
        <v>258</v>
      </c>
      <c r="E35" s="26" t="s">
        <v>30</v>
      </c>
      <c r="F35" t="s">
        <v>165</v>
      </c>
      <c r="G35" t="s">
        <v>35</v>
      </c>
      <c r="H35" t="s">
        <v>35</v>
      </c>
      <c r="I35" s="24" t="s">
        <v>353</v>
      </c>
      <c r="M35" t="s">
        <v>260</v>
      </c>
      <c r="O35" t="s">
        <v>354</v>
      </c>
      <c r="P35" t="s">
        <v>212</v>
      </c>
    </row>
    <row r="36" ht="28.8" spans="1:16">
      <c r="A36">
        <v>36</v>
      </c>
      <c r="B36" t="s">
        <v>355</v>
      </c>
      <c r="C36" s="30">
        <v>45559</v>
      </c>
      <c r="D36" s="26" t="s">
        <v>258</v>
      </c>
      <c r="E36" s="26" t="s">
        <v>30</v>
      </c>
      <c r="F36" t="s">
        <v>165</v>
      </c>
      <c r="G36" t="s">
        <v>35</v>
      </c>
      <c r="H36" t="s">
        <v>35</v>
      </c>
      <c r="I36" s="24" t="s">
        <v>356</v>
      </c>
      <c r="M36" t="s">
        <v>260</v>
      </c>
      <c r="O36" t="s">
        <v>357</v>
      </c>
      <c r="P36" t="s">
        <v>212</v>
      </c>
    </row>
    <row r="37" ht="28.8" spans="1:16">
      <c r="A37">
        <v>37</v>
      </c>
      <c r="B37" t="s">
        <v>358</v>
      </c>
      <c r="C37" s="30">
        <v>45559</v>
      </c>
      <c r="D37" s="26" t="s">
        <v>258</v>
      </c>
      <c r="E37" s="26" t="s">
        <v>30</v>
      </c>
      <c r="F37" t="s">
        <v>165</v>
      </c>
      <c r="G37" t="s">
        <v>37</v>
      </c>
      <c r="H37" t="s">
        <v>37</v>
      </c>
      <c r="I37" s="24" t="s">
        <v>359</v>
      </c>
      <c r="M37" t="s">
        <v>260</v>
      </c>
      <c r="O37" t="s">
        <v>357</v>
      </c>
      <c r="P37" t="s">
        <v>212</v>
      </c>
    </row>
  </sheetData>
  <autoFilter xmlns:etc="http://www.wps.cn/officeDocument/2017/etCustomData" ref="A1:Q37" etc:filterBottomFollowUsedRange="0">
    <filterColumn colId="12">
      <customFilters>
        <customFilter operator="equal" val="New"/>
        <customFilter operator="equal" val="Reopen"/>
      </customFilters>
    </filterColumn>
    <extLst/>
  </autoFilter>
  <dataValidations count="1">
    <dataValidation type="list" allowBlank="1" showInputMessage="1" showErrorMessage="1" sqref="P2:P1048576">
      <formula1>"Open, Not a bug, Resolved, Confirmation needed, Reopen"</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9:BW130"/>
  <sheetViews>
    <sheetView zoomScale="80" zoomScaleNormal="80" topLeftCell="A87" workbookViewId="0">
      <selection activeCell="M130" sqref="M130"/>
    </sheetView>
  </sheetViews>
  <sheetFormatPr defaultColWidth="8.87962962962963" defaultRowHeight="14.4"/>
  <sheetData>
    <row r="39" spans="2:49">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88" spans="1:7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row>
    <row r="89" spans="1:7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row>
    <row r="130" spans="1:53">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row>
  </sheetData>
  <pageMargins left="0.75" right="0.75" top="1" bottom="1" header="0.5" footer="0.5"/>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c t : c o n t e n t T y p e S c h e m a   c t : _ = " "   m a : _ = " "   m a : c o n t e n t T y p e N a m e = " D o c u m e n t "   m a : c o n t e n t T y p e I D = " 0 x 0 1 0 1 0 0 F 0 5 6 9 0 9 B C D D B 6 3 4 D A B 0 B 9 A 4 2 3 B 4 5 7 A 4 B "   m a : c o n t e n t T y p e V e r s i o n = " 1 3 "   m a : c o n t e n t T y p e D e s c r i p t i o n = " C r e a t e   a   n e w   d o c u m e n t . "   m a : c o n t e n t T y p e S c o p e = " "   m a : v e r s i o n I D = " 8 d 8 d 3 6 b 0 c 0 d 5 3 b e 8 b 0 1 4 2 4 b e 1 b 4 a e 7 3 7 "   x m l n s : c t = " h t t p : / / s c h e m a s . m i c r o s o f t . c o m / o f f i c e / 2 0 0 6 / m e t a d a t a / c o n t e n t T y p e "   x m l n s : m a = " h t t p : / / s c h e m a s . m i c r o s o f t . c o m / o f f i c e / 2 0 0 6 / m e t a d a t a / p r o p e r t i e s / m e t a A t t r i b u t e s " >  
 < x s d : s c h e m a   t a r g e t N a m e s p a c e = " h t t p : / / s c h e m a s . m i c r o s o f t . c o m / o f f i c e / 2 0 0 6 / m e t a d a t a / p r o p e r t i e s "   m a : r o o t = " t r u e "   m a : f i e l d s I D = " 9 1 1 c c b 8 1 c d a d c c 1 0 4 9 8 c 9 c 7 a 6 9 8 5 4 5 6 f "   n s 2 : _ = " "   n s 3 : _ = " "   x m l n s : x s d = " h t t p : / / w w w . w 3 . o r g / 2 0 0 1 / X M L S c h e m a "   x m l n s : x s = " h t t p : / / w w w . w 3 . o r g / 2 0 0 1 / X M L S c h e m a "   x m l n s : p = " h t t p : / / s c h e m a s . m i c r o s o f t . c o m / o f f i c e / 2 0 0 6 / m e t a d a t a / p r o p e r t i e s "   x m l n s : n s 2 = " 7 e 6 e 2 6 2 7 - 7 e e f - 4 4 4 0 - b 2 2 1 - 8 e 2 1 2 7 c 0 7 d f e "   x m l n s : n s 3 = " 7 7 a 9 1 3 4 5 - 7 b b f - 4 8 8 b - 8 b 3 4 - 3 6 1 e 4 9 b 6 1 d c a " >  
 < x s d : i m p o r t   n a m e s p a c e = " 7 e 6 e 2 6 2 7 - 7 e e f - 4 4 4 0 - b 2 2 1 - 8 e 2 1 2 7 c 0 7 d f e " / >  
 < x s d : i m p o r t   n a m e s p a c e = " 7 7 a 9 1 3 4 5 - 7 b b f - 4 8 8 b - 8 b 3 4 - 3 6 1 e 4 9 b 6 1 d c a " / > 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O b j e c t D e t e c t o r V e r s i o n s "   m i n O c c u r s = " 0 " / >  
 < x s d : e l e m e n t   r e f = " n s 2 : M e d i a S e r v i c e G e n e r a t i o n T i m e "   m i n O c c u r s = " 0 " / >  
 < x s d : e l e m e n t   r e f = " n s 2 : M e d i a S e r v i c e E v e n t H a s h C o d e "   m i n O c c u r s = " 0 " / >  
 < x s d : e l e m e n t   r e f = " n s 2 : M e d i a L e n g t h I n S e c o n d s "   m i n O c c u r s = " 0 " / >  
 < x s d : e l e m e n t   r e f = " n s 2 : M e d i a S e r v i c e S e a r c h P r o p e r t i e s "   m i n O c c u r s = " 0 " / >  
 < x s d : e l e m e n t   r e f = " n s 3 : S h a r e d W i t h U s e r s "   m i n O c c u r s = " 0 " / >  
 < x s d : e l e m e n t   r e f = " n s 3 : S h a r e d W i t h D e t a i l s "   m i n O c c u r s = " 0 " / >  
 < x s d : e l e m e n t   r e f = " n s 2 : l c f 7 6 f 1 5 5 c e d 4 d d c b 4 0 9 7 1 3 4 f f 3 c 3 3 2 f "   m i n O c c u r s = " 0 " / >  
 < x s d : e l e m e n t   r e f = " n s 3 : T a x C a t c h A l l "   m i n O c c u r s = " 0 " / >  
 < / x s d : a l l >  
 < / x s d : c o m p l e x T y p e >  
 < / x s d : e l e m e n t >  
 < / x s d : s e q u e n c e >  
 < / x s d : c o m p l e x T y p e >  
 < / x s d : e l e m e n t >  
 < / x s d : s c h e m a >  
 < x s d : s c h e m a   t a r g e t N a m e s p a c e = " 7 e 6 e 2 6 2 7 - 7 e e f - 4 4 4 0 - b 2 2 1 - 8 e 2 1 2 7 c 0 7 d f e " 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d e x e d = " t r u e "   m a : i n t e r n a l N a m e = " M e d i a S e r v i c e D a t e T a k e n "   m a : r e a d O n l y = " t r u e " >  
 < x s d : s i m p l e T y p e >  
 < x s d : r e s t r i c t i o n   b a s e = " d m s : T e x t " / >  
 < / x s d : s i m p l e T y p e >  
 < / x s d : e l e m e n t >  
 < x s d : e l e m e n t   n a m e = " M e d i a S e r v i c e O b j e c t D e t e c t o r V e r s i o n s "   m a : i n d e x = " 1 1 "   n i l l a b l e = " t r u e "   m a : d i s p l a y N a m e = " M e d i a S e r v i c e O b j e c t D e t e c t o r V e r s i o n s "   m a : h i d d e n = " t r u e "   m a : i n d e x e d = " t r u e "   m a : i n t e r n a l N a m e = " M e d i a S e r v i c e O b j e c t D e t e c t o r V e r s i o n s "   m a : r e a d O n l y = " t r u e " >  
 < x s d : s i m p l e T y p e >  
 < x s d : r e s t r i c t i o n   b a s e = " d m s : T e x t " / >  
 < / x s d : s i m p l e T y p e >  
 < / x s d : e l e m e n t >  
 < x s d : e l e m e n t   n a m e = " M e d i a S e r v i c e G e n e r a t i o n T i m e "   m a : i n d e x = " 1 2 "   n i l l a b l e = " t r u e "   m a : d i s p l a y N a m e = " M e d i a S e r v i c e G e n e r a t i o n T i m e "   m a : h i d d e n = " t r u e "   m a : i n t e r n a l N a m e = " M e d i a S e r v i c e G e n e r a t i o n T i m e "   m a : r e a d O n l y = " t r u e " >  
 < x s d : s i m p l e T y p e >  
 < x s d : r e s t r i c t i o n   b a s e = " d m s : T e x t " / >  
 < / x s d : s i m p l e T y p e >  
 < / x s d : e l e m e n t >  
 < x s d : e l e m e n t   n a m e = " M e d i a S e r v i c e E v e n t H a s h C o d e "   m a : i n d e x = " 1 3 "   n i l l a b l e = " t r u e "   m a : d i s p l a y N a m e = " M e d i a S e r v i c e E v e n t H a s h C o d e "   m a : h i d d e n = " t r u e "   m a : i n t e r n a l N a m e = " M e d i a S e r v i c e E v e n t H a s h C o d e "   m a : r e a d O n l y = " t r u e " >  
 < x s d : s i m p l e T y p e >  
 < x s d : r e s t r i c t i o n   b a s e = " d m s : T e x t " / >  
 < / x s d : s i m p l e T y p e >  
 < / x s d : e l e m e n t >  
 < x s d : e l e m e n t   n a m e = " M e d i a L e n g t h I n S e c o n d s "   m a : i n d e x = " 1 4 "   n i l l a b l e = " t r u e "   m a : d i s p l a y N a m e = " M e d i a L e n g t h I n S e c o n d s "   m a : h i d d e n = " t r u e "   m a : i n t e r n a l N a m e = " M e d i a L e n g t h I n S e c o n d s "   m a : r e a d O n l y = " t r u e " >  
 < x s d : s i m p l e T y p e >  
 < x s d : r e s t r i c t i o n   b a s e = " d m s : U n k n o w n " / >  
 < / x s d : s i m p l e T y p e >  
 < / x s d : e l e m e n t >  
 < x s d : e l e m e n t   n a m e = " M e d i a S e r v i c e S e a r c h P r o p e r t i e s "   m a : i n d e x = " 1 5 "   n i l l a b l e = " t r u e "   m a : d i s p l a y N a m e = " M e d i a S e r v i c e S e a r c h P r o p e r t i e s "   m a : h i d d e n = " t r u e "   m a : i n t e r n a l N a m e = " M e d i a S e r v i c e S e a r c h P r o p e r t i e s "   m a : r e a d O n l y = " t r u e " >  
 < x s d : s i m p l e T y p e >  
 < x s d : r e s t r i c t i o n   b a s e = " d m s : N o t e " / >  
 < / x s d : s i m p l e T y p e >  
 < / x s d : e l e m e n t >  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6 8 6 f 9 b b d - 6 2 c d - 4 1 8 a - 8 8 6 3 - c 7 4 a 5 7 8 6 9 d d 0 "   m a : t e r m S e t I d = " 0 9 8 1 4 c d 3 - 5 6 8 e - f e 9 0 - 9 8 1 4 - 8 d 6 2 1 f f 8 f b 8 4 "   m a : a n c h o r I d = " f b a 5 4 f b 3 - c 3 e 1 - f e 8 1 - a 7 7 6 - c a 4 b 6 9 1 4 8 c 4 d "   m a : o p e n = " t r u e "   m a : i s K e y w o r d = " f a l s e " >  
 < x s d : c o m p l e x T y p e >  
 < x s d : s e q u e n c e >  
 < x s d : e l e m e n t   r e f = " p c : T e r m s "   m i n O c c u r s = " 0 "   m a x O c c u r s = " 1 " > < / x s d : e l e m e n t >  
 < / x s d : s e q u e n c e >  
 < / x s d : c o m p l e x T y p e >  
 < / x s d : e l e m e n t >  
 < / x s d : s c h e m a >  
 < x s d : s c h e m a   t a r g e t N a m e s p a c e = " 7 7 a 9 1 3 4 5 - 7 b b f - 4 8 8 b - 8 b 3 4 - 3 6 1 e 4 9 b 6 1 d c a " 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6 " 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7 "   n i l l a b l e = " t r u e "   m a : d i s p l a y N a m e = " S h a r e d   W i t h   D e t a i l s "   m a : i n t e r n a l N a m e = " S h a r e d W i t h D e t a i l s "   m a : r e a d O n l y = " t r u e " >  
 < x s d : s i m p l e T y p e >  
 < x s d : r e s t r i c t i o n   b a s e = " d m s : N o t e " >  
 < x s d : m a x L e n g t h   v a l u e = " 2 5 5 " / >  
 < / x s d : r e s t r i c t i o n >  
 < / x s d : s i m p l e T y p e >  
 < / x s d : e l e m e n t >  
 < x s d : e l e m e n t   n a m e = " T a x C a t c h A l l "   m a : i n d e x = " 2 0 "   n i l l a b l e = " t r u e "   m a : d i s p l a y N a m e = " T a x o n o m y   C a t c h   A l l   C o l u m n "   m a : h i d d e n = " t r u e "   m a : l i s t = " { e 4 d 0 0 b 2 9 - 3 d a 9 - 4 a 2 9 - 9 9 f f - d 2 b 0 1 1 3 6 b e 0 1 } "   m a : i n t e r n a l N a m e = " T a x C a t c h A l l "   m a : s h o w F i e l d = " C a t c h A l l D a t a "   m a : w e b = " 7 7 a 9 1 3 4 5 - 7 b b f - 4 8 8 b - 8 b 3 4 - 3 6 1 e 4 9 b 6 1 d c a " >  
 < x s d : c o m p l e x T y p e >  
 < x s d : c o m p l e x C o n t e n t >  
 < x s d : e x t e n s i o n   b a s e = " d m s : M u l t i C h o i c e L o o k u p " >  
 < x s d : s e q u e n c e >  
 < x s d : e l e m e n t   n a m e = " V a l u e "   t y p e = " d m s : L o o k u p "   m a x O c c u r s = " u n b o u n d e d "   m i n O c c u r s = " 0 "   n i l l a b l e = " t r u e " / >  
 < / x s d : s e q u e n c e >  
 < / x s d : e x t e n s i o n >  
 < / x s d : c o m p l e x C o n t e n t >  
 < / x s d : c o m p l e x 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2.xml>��< ? m s o - c o n t e n t T y p e ? > < F o r m T e m p l a t e s   x m l n s = " h t t p : / / s c h e m a s . m i c r o s o f t . c o m / s h a r e p o i n t / v 3 / c o n t e n t t y p e / f o r m s " > < D i s p l a y > D o c u m e n t L i b r a r y F o r m < / D i s p l a y > < E d i t > D o c u m e n t L i b r a r y F o r m < / E d i t > < N e w > D o c u m e n t L i b r a r y F o r m < / N e w > < / F o r m T e m p l a t e s > 
</file>

<file path=customXml/item3.xml>��< ? x m l   v e r s i o n = " 1 . 0 " ? > < p : p r o p e r t i e s   x m l n s : p = " h t t p : / / s c h e m a s . m i c r o s o f t . c o m / o f f i c e / 2 0 0 6 / m e t a d a t a / p r o p e r t i e s "   x m l n s : x s i = " h t t p : / / w w w . w 3 . o r g / 2 0 0 1 / X M L S c h e m a - i n s t a n c e "   x m l n s : p c = " h t t p : / / s c h e m a s . m i c r o s o f t . c o m / o f f i c e / i n f o p a t h / 2 0 0 7 / P a r t n e r C o n t r o l s " > < d o c u m e n t M a n a g e m e n t > < l c f 7 6 f 1 5 5 c e d 4 d d c b 4 0 9 7 1 3 4 f f 3 c 3 3 2 f   x m l n s = " 7 e 6 e 2 6 2 7 - 7 e e f - 4 4 4 0 - b 2 2 1 - 8 e 2 1 2 7 c 0 7 d f e " > < T e r m s   x m l n s = " h t t p : / / s c h e m a s . m i c r o s o f t . c o m / o f f i c e / i n f o p a t h / 2 0 0 7 / P a r t n e r C o n t r o l s " > < / T e r m s > < / l c f 7 6 f 1 5 5 c e d 4 d d c b 4 0 9 7 1 3 4 f f 3 c 3 3 2 f > < T a x C a t c h A l l   x m l n s = " 7 7 a 9 1 3 4 5 - 7 b b f - 4 8 8 b - 8 b 3 4 - 3 6 1 e 4 9 b 6 1 d c a "   x s i : n i l = " t r u e " / > < / d o c u m e n t M a n a g e m e n t > < / p : p r o p e r t i e s > 
</file>

<file path=customXml/item4.xml>��< ? x m l   v e r s i o n = " 1 . 0 "   s t a n d a l o n e = " y e s " ? > < c o m m e n t s   x m l n s = " h t t p s : / / w e b . w p s . c n / e t / 2 0 1 8 / m a i n "   x m l n s : s = " h t t p : / / s c h e m a s . o p e n x m l f o r m a t s . o r g / s p r e a d s h e e t m l / 2 0 0 6 / m a i n " > < c o m m e n t L i s t   s h e e t S t i d = " 1 " > < c o m m e n t   s : r e f = " K 1 6 "   r g b C l r = " 8 F C 4 4 C " / > < / c o m m e n t L i s t > < / c o m m e n t s > 
</file>

<file path=customXml/itemProps1.xml><?xml version="1.0" encoding="utf-8"?>
<ds:datastoreItem xmlns:ds="http://schemas.openxmlformats.org/officeDocument/2006/customXml" ds:itemID="{7E89274B-33E8-481A-B662-65A98072CBD6}">
  <ds:schemaRefs/>
</ds:datastoreItem>
</file>

<file path=customXml/itemProps2.xml><?xml version="1.0" encoding="utf-8"?>
<ds:datastoreItem xmlns:ds="http://schemas.openxmlformats.org/officeDocument/2006/customXml" ds:itemID="{09AA04A1-C5EB-4C2B-9B43-D5E97A8FB4F7}">
  <ds:schemaRefs/>
</ds:datastoreItem>
</file>

<file path=customXml/itemProps3.xml><?xml version="1.0" encoding="utf-8"?>
<ds:datastoreItem xmlns:ds="http://schemas.openxmlformats.org/officeDocument/2006/customXml" ds:itemID="{60769565-D130-4BDF-9DC6-EFAD44844989}">
  <ds:schemaRefs/>
</ds:datastoreItem>
</file>

<file path=customXml/itemProps4.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10</vt:i4>
      </vt:variant>
    </vt:vector>
  </HeadingPairs>
  <TitlesOfParts>
    <vt:vector size="10" baseType="lpstr">
      <vt:lpstr>Summary</vt:lpstr>
      <vt:lpstr>Report</vt:lpstr>
      <vt:lpstr>Consolidated Report</vt:lpstr>
      <vt:lpstr>TPM_Sheet</vt:lpstr>
      <vt:lpstr>TPM_MISC</vt:lpstr>
      <vt:lpstr>Sheet4</vt:lpstr>
      <vt:lpstr>Sheet2</vt:lpstr>
      <vt:lpstr>Defect  log</vt:lpstr>
      <vt:lpstr>Screen shots</vt:lpstr>
      <vt:lpstr>Test Case Quality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testing</dc:creator>
  <cp:lastModifiedBy>user</cp:lastModifiedBy>
  <cp:revision>1</cp:revision>
  <dcterms:created xsi:type="dcterms:W3CDTF">2022-03-03T21:46:00Z</dcterms:created>
  <dcterms:modified xsi:type="dcterms:W3CDTF">2024-10-15T14:05:35Z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1033-12.2.0.18283</vt:lpwstr>
  </property>
  <property fmtid="{D5CDD505-2E9C-101B-9397-08002B2CF9AE}" pid="3" name="ICV">
    <vt:lpwstr>9492C532CDB84989B5C9E9D56384DAF5_13</vt:lpwstr>
  </property>
  <property fmtid="{D5CDD505-2E9C-101B-9397-08002B2CF9AE}" pid="4" name="ContentTypeId">
    <vt:lpwstr>0x010100F056909BCDDB634DAB0B9A423B457A4B</vt:lpwstr>
  </property>
</Properties>
</file>