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Cache/pivotCacheRecords3.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65" tabRatio="500" firstSheet="6" activeTab="1"/>
  </bookViews>
  <sheets>
    <sheet name="Summary" sheetId="4" r:id="rId1"/>
    <sheet name="TPM_Sheet" sheetId="1" r:id="rId2"/>
    <sheet name="Report" sheetId="6" r:id="rId3"/>
    <sheet name="TPM_MISC" sheetId="2" state="hidden" r:id="rId4"/>
    <sheet name="Defect  log" sheetId="5" r:id="rId5"/>
    <sheet name="Sheet1" sheetId="7" state="hidden" r:id="rId6"/>
    <sheet name="Consolidated Report" sheetId="8" state="hidden" r:id="rId7"/>
    <sheet name="Test Case Quality" sheetId="9" r:id="rId8"/>
  </sheets>
  <definedNames>
    <definedName name="_xlnm._FilterDatabase" localSheetId="1" hidden="1">TPM_Sheet!$A$12:$U$262</definedName>
    <definedName name="_xlnm._FilterDatabase" localSheetId="4" hidden="1">'Defect  log'!$A$1:$N$501</definedName>
    <definedName name="ActualResult">TPM_Sheet!$L$15:$L$1007</definedName>
    <definedName name="CaseID">TPM_Sheet!$A$15:$A$1007</definedName>
    <definedName name="ExpectedResult">TPM_Sheet!$K$15:$K$1007</definedName>
    <definedName name="Function">TPM_Sheet!$E$15:$E$1007</definedName>
    <definedName name="Iteration1">TPM_Sheet!#REF!</definedName>
    <definedName name="Iteration2">TPM_Sheet!#REF!</definedName>
    <definedName name="Module">TPM_Sheet!$B$15:$B$21007</definedName>
    <definedName name="Priority">TPM_Sheet!$O$15:$O$221007</definedName>
    <definedName name="ReqID">TPM_Sheet!$D$15:$D$221007</definedName>
    <definedName name="Severity">TPM_Sheet!$P$15:$P$21007</definedName>
    <definedName name="Status01_06">TPM_Sheet!$N$15:$N$1048576</definedName>
    <definedName name="SubModule">TPM_Sheet!$C$15:$C$21007</definedName>
    <definedName name="TestDescription">TPM_Sheet!$I$15:$I$21007</definedName>
    <definedName name="TestingType">TPM_Sheet!$F$15:$F$21007</definedName>
    <definedName name="TestSteps">TPM_Sheet!$J$15:$J$21007</definedName>
  </definedNames>
  <calcPr calcId="144525"/>
  <pivotCaches>
    <pivotCache cacheId="0" r:id="rId13"/>
    <pivotCache cacheId="1" r:id="rId14"/>
    <pivotCache cacheId="2" r:id="rId15"/>
  </pivotCaches>
</workbook>
</file>

<file path=xl/comments1.xml><?xml version="1.0" encoding="utf-8"?>
<comments xmlns="http://schemas.openxmlformats.org/spreadsheetml/2006/main">
  <authors>
    <author>Amruta Kore</author>
  </authors>
  <commentList>
    <comment ref="I70" authorId="0">
      <text>
        <r>
          <rPr>
            <sz val="11"/>
            <color rgb="FF000000"/>
            <rFont val="Calibri"/>
            <scheme val="minor"/>
            <charset val="0"/>
          </rPr>
          <t xml:space="preserve">Amruta Kore:
</t>
        </r>
      </text>
    </comment>
  </commentList>
</comments>
</file>

<file path=xl/sharedStrings.xml><?xml version="1.0" encoding="utf-8"?>
<sst xmlns="http://schemas.openxmlformats.org/spreadsheetml/2006/main" count="642" uniqueCount="282">
  <si>
    <t>Version History</t>
  </si>
  <si>
    <t>Iteration Summary</t>
  </si>
  <si>
    <t>Date</t>
  </si>
  <si>
    <t>Author</t>
  </si>
  <si>
    <t>Version</t>
  </si>
  <si>
    <t>Approved by</t>
  </si>
  <si>
    <t>Total Tcs.</t>
  </si>
  <si>
    <t>Remark</t>
  </si>
  <si>
    <t>Sub Module</t>
  </si>
  <si>
    <t>Iteration category</t>
  </si>
  <si>
    <t>Iteration Count</t>
  </si>
  <si>
    <t>Start Date</t>
  </si>
  <si>
    <t>End Date</t>
  </si>
  <si>
    <t>Total Tcs</t>
  </si>
  <si>
    <t>Total Defects</t>
  </si>
  <si>
    <t>V0.1</t>
  </si>
  <si>
    <t>Initial draft</t>
  </si>
  <si>
    <t>Ticket ID</t>
  </si>
  <si>
    <t>TT24427</t>
  </si>
  <si>
    <t>Released Version</t>
  </si>
  <si>
    <t>Project live Date</t>
  </si>
  <si>
    <t>Project Name</t>
  </si>
  <si>
    <t>Connect us 2.0</t>
  </si>
  <si>
    <t>Module Name</t>
  </si>
  <si>
    <t>Project Master</t>
  </si>
  <si>
    <t>Test Cases Reviewed By</t>
  </si>
  <si>
    <t>Testing Owner</t>
  </si>
  <si>
    <t>Swapnil Ramdasi</t>
  </si>
  <si>
    <t>Ticket Owner</t>
  </si>
  <si>
    <t>Priyanka Gole</t>
  </si>
  <si>
    <t>#######</t>
  </si>
  <si>
    <t>Testing URL</t>
  </si>
  <si>
    <t>http://3.108.206.34/2_Testing/TechTicket</t>
  </si>
  <si>
    <t>Email / User Name</t>
  </si>
  <si>
    <t>Preetib</t>
  </si>
  <si>
    <t>abcd1234</t>
  </si>
  <si>
    <t>Password</t>
  </si>
  <si>
    <t>Description</t>
  </si>
  <si>
    <t>Uploading of documents</t>
  </si>
  <si>
    <t>Case ID</t>
  </si>
  <si>
    <t>Module</t>
  </si>
  <si>
    <t>Submodule</t>
  </si>
  <si>
    <t>Req Id</t>
  </si>
  <si>
    <t>Function</t>
  </si>
  <si>
    <t>Testing Type</t>
  </si>
  <si>
    <t>Platform</t>
  </si>
  <si>
    <t>Field</t>
  </si>
  <si>
    <t>Test Description</t>
  </si>
  <si>
    <t>Test steps</t>
  </si>
  <si>
    <t>Expected Result</t>
  </si>
  <si>
    <t>Actual Result</t>
  </si>
  <si>
    <t>Screen Shot</t>
  </si>
  <si>
    <t>Status Dt 9/2/2024</t>
  </si>
  <si>
    <t>Priority</t>
  </si>
  <si>
    <t>Severity</t>
  </si>
  <si>
    <t>Written Date</t>
  </si>
  <si>
    <t>Review Remark</t>
  </si>
  <si>
    <t>BA Remark</t>
  </si>
  <si>
    <t>Developer Remark</t>
  </si>
  <si>
    <t>Last Updated Date</t>
  </si>
  <si>
    <t>TC_01</t>
  </si>
  <si>
    <t>Project Management</t>
  </si>
  <si>
    <t>Consolidated View</t>
  </si>
  <si>
    <t>BR001 - Require Icon on the consolidated view to upload project wise Attachment.</t>
  </si>
  <si>
    <t>View</t>
  </si>
  <si>
    <t>UI</t>
  </si>
  <si>
    <t>Web</t>
  </si>
  <si>
    <t>Verify the document upload page through consolidated view - icon</t>
  </si>
  <si>
    <t xml:space="preserve">1. Click on the URL- http://3.108.206.34/2_Testing/TechTicket
2. Logon - enter the username &amp; password 
3. Click on Sign In 
4. Click on " Project Management " menu
5. Click on Conslidated Menu 
6. Click on icon next to Project Name
7. observe he details at document upload page
8. </t>
  </si>
  <si>
    <r>
      <t xml:space="preserve">Upon successful logon user redirected to document upload page , Pg is divided into 4 sections and displayed with below details
</t>
    </r>
    <r>
      <rPr>
        <u/>
        <sz val="11"/>
        <color theme="1"/>
        <rFont val="Book Antiqua"/>
        <charset val="134"/>
      </rPr>
      <t xml:space="preserve">Project section( 1st section) </t>
    </r>
    <r>
      <rPr>
        <sz val="11"/>
        <color theme="1"/>
        <rFont val="Book Antiqua"/>
        <charset val="134"/>
      </rPr>
      <t xml:space="preserve">
1. Project name with icon ( displayed at centre)
2. Pending tickets, completed tickets , Pending Tasks, Delayed Tasks
</t>
    </r>
    <r>
      <rPr>
        <u/>
        <sz val="11"/>
        <color theme="1"/>
        <rFont val="Book Antiqua"/>
        <charset val="134"/>
      </rPr>
      <t>Add files with status(2nd section)</t>
    </r>
    <r>
      <rPr>
        <sz val="11"/>
        <color theme="1"/>
        <rFont val="Book Antiqua"/>
        <charset val="134"/>
      </rPr>
      <t xml:space="preserve">
1. Module( dropdown)- single selection
2. Submodule(dropdown)- single selection
3. Status( radio button) - Active , Deactive 
4. Add Files (button)
</t>
    </r>
    <r>
      <rPr>
        <u/>
        <sz val="11"/>
        <color theme="1"/>
        <rFont val="Book Antiqua"/>
        <charset val="134"/>
      </rPr>
      <t xml:space="preserve">Note: ( 3rd section)
</t>
    </r>
    <r>
      <rPr>
        <sz val="11"/>
        <color theme="1"/>
        <rFont val="Book Antiqua"/>
        <charset val="134"/>
      </rPr>
      <t xml:space="preserve">1) Please Select Documents for Delete and Restore
2) Please Select Deactive To Check Deleted Documents
3) Please Select Module or Submodule to Filter The Documents
</t>
    </r>
    <r>
      <rPr>
        <u/>
        <sz val="11"/>
        <color theme="1"/>
        <rFont val="Book Antiqua"/>
        <charset val="134"/>
      </rPr>
      <t xml:space="preserve">Document details in grid view( 4th section)
</t>
    </r>
    <r>
      <rPr>
        <sz val="11"/>
        <color theme="1"/>
        <rFont val="Book Antiqua"/>
        <charset val="134"/>
      </rPr>
      <t>1. Check box ( by default unchecked)
2. Sr. no
3. Show to all ( checkbox)
4. Actions ( History, download)
5. File Name
6. Project Name
7. Module Name
8. SubModule Name</t>
    </r>
    <r>
      <rPr>
        <u/>
        <sz val="11"/>
        <color theme="1"/>
        <rFont val="Book Antiqua"/>
        <charset val="134"/>
      </rPr>
      <t xml:space="preserve">
</t>
    </r>
  </si>
  <si>
    <t>High</t>
  </si>
  <si>
    <t>TC_02</t>
  </si>
  <si>
    <t>Verify the document upload page through consolidated view - Module</t>
  </si>
  <si>
    <r>
      <t xml:space="preserve">Upon successful logon user redirected to document upload page , Pg is divided into 4 sections and displayed with below details
</t>
    </r>
    <r>
      <rPr>
        <u/>
        <sz val="11"/>
        <color theme="1"/>
        <rFont val="Book Antiqua"/>
        <charset val="134"/>
      </rPr>
      <t xml:space="preserve">Project section( 1st section) </t>
    </r>
    <r>
      <rPr>
        <sz val="11"/>
        <color theme="1"/>
        <rFont val="Book Antiqua"/>
        <charset val="134"/>
      </rPr>
      <t xml:space="preserve">
1. Project name with icon ( displayed at centre)
2. Pending tickets, completed tickets , Pending Tasks, Delayed Tasks
</t>
    </r>
    <r>
      <rPr>
        <u/>
        <sz val="11"/>
        <color theme="1"/>
        <rFont val="Book Antiqua"/>
        <charset val="134"/>
      </rPr>
      <t>Add files with status(2nd section)</t>
    </r>
    <r>
      <rPr>
        <sz val="11"/>
        <color theme="1"/>
        <rFont val="Book Antiqua"/>
        <charset val="134"/>
      </rPr>
      <t xml:space="preserve">
1. </t>
    </r>
    <r>
      <rPr>
        <i/>
        <sz val="11"/>
        <color theme="1"/>
        <rFont val="Book Antiqua"/>
        <charset val="134"/>
      </rPr>
      <t>Module( dropdown)- single selection-prepopulated with module name</t>
    </r>
    <r>
      <rPr>
        <sz val="11"/>
        <color theme="1"/>
        <rFont val="Book Antiqua"/>
        <charset val="134"/>
      </rPr>
      <t xml:space="preserve">
2. Submodule(dropdown)- single selection
3. Status( radio button) - Active , Deactive 
4. Add Files (button)
</t>
    </r>
    <r>
      <rPr>
        <u/>
        <sz val="11"/>
        <color theme="1"/>
        <rFont val="Book Antiqua"/>
        <charset val="134"/>
      </rPr>
      <t xml:space="preserve">Note: ( 3rd section)
</t>
    </r>
    <r>
      <rPr>
        <sz val="11"/>
        <color theme="1"/>
        <rFont val="Book Antiqua"/>
        <charset val="134"/>
      </rPr>
      <t xml:space="preserve">1) Please Select Documents for Delete and Restore
2) Please Select Deactive To Check Deleted Documents
3) Please Select Module or Submodule to Filter The Documents
</t>
    </r>
    <r>
      <rPr>
        <u/>
        <sz val="11"/>
        <color theme="1"/>
        <rFont val="Book Antiqua"/>
        <charset val="134"/>
      </rPr>
      <t xml:space="preserve">Document details in grid view( 4th section)
</t>
    </r>
    <r>
      <rPr>
        <sz val="11"/>
        <color theme="1"/>
        <rFont val="Book Antiqua"/>
        <charset val="134"/>
      </rPr>
      <t>1. Check box ( by default unchecked)
2. Sr. no
3. Show to all ( checkbox)
4. Actions ( History, download)
5. File Name
6. Project Name
7. Module Name
8. SubModule Name</t>
    </r>
    <r>
      <rPr>
        <u/>
        <sz val="11"/>
        <color theme="1"/>
        <rFont val="Book Antiqua"/>
        <charset val="134"/>
      </rPr>
      <t xml:space="preserve">
</t>
    </r>
  </si>
  <si>
    <t>TC_03</t>
  </si>
  <si>
    <t>BR002 - Upload document against project.</t>
  </si>
  <si>
    <t>Functionality</t>
  </si>
  <si>
    <t>Verify user is able to upload the document( Pdf) through Consolidated view - icon</t>
  </si>
  <si>
    <t>1. Click on the URL- http://3.108.206.34/2_Testing/TechTicket
2. Logon - enter the username &amp; password 
3. Click on Sign In 
4. Click on " Project Management " menu
5. Click on Conslidated Menu 
6. Click on icon next to Project Name
7. Click on Add File 
8. Choose file 
9. Click on Submit button</t>
  </si>
  <si>
    <t>1.System should throw acknowledgement message for succesfully inserted the same file.
2. Uploaded file  details are displayed in 4th section .
3. Latest records gets displayed at Top
4. Project, Module &amp;Submodule won't populated</t>
  </si>
  <si>
    <t>TC_04</t>
  </si>
  <si>
    <t>Verify user is able to upload the document( Jpeg) through Consolidated view - icon</t>
  </si>
  <si>
    <t>TC_05</t>
  </si>
  <si>
    <t>Verify user is able to upload the document( Png) through Consolidated view - icon</t>
  </si>
  <si>
    <t>TC_06</t>
  </si>
  <si>
    <t>Verify user is able to upload the document( doc/docx) through Consolidated view - icon</t>
  </si>
  <si>
    <t>TC_07</t>
  </si>
  <si>
    <t>Verify user is able to upload the document( pptx) through Consolidated view - icon</t>
  </si>
  <si>
    <t>TC_08</t>
  </si>
  <si>
    <t>BR002 - Require Icon on the consolidated view to upload project wise Attachment.</t>
  </si>
  <si>
    <t>Verify user is able to upload the document( mp4) through Consolidated view - icon</t>
  </si>
  <si>
    <t>TC_09</t>
  </si>
  <si>
    <t>Usability</t>
  </si>
  <si>
    <t>Verify last added files displayed at top in grid view</t>
  </si>
  <si>
    <t>1. Click on the URL- http://3.108.206.34/2_Testing/TechTicket
2. Logon - enter the username &amp; password 
3. Click on Sign In 
4. Click on " Project Management " menu
5. Click on Conslidated Menu 
6. Click on icon next to Project Name
7. Click on Add File 
8. Choose file 
9. Click on Submit button
10.observe the grid view</t>
  </si>
  <si>
    <t>Last added file should displayed at top</t>
  </si>
  <si>
    <t>Low</t>
  </si>
  <si>
    <t>TC_10</t>
  </si>
  <si>
    <t>Verify user is able to upload the document through Consolidated view-Module</t>
  </si>
  <si>
    <t>1. Click on the URL- http://3.108.206.34/2_Testing/TechTicket
2. Logon - enter the username &amp; password 
3. Click on Sign In 
4. Click on " Project Management " menu
5. Click on Conslidated Menu 
6. Click on icon next to Module
7. Select tthe module
8.Click on Add File 
9. Choose file
10. Click on Submit button
10.observe the grid view</t>
  </si>
  <si>
    <t>1.System should throw acknowledgement message for succesfully inserted the same file.
2. Uploaded file  details are displayed in 4th section .
3. Project, Module,Submodule won't populated
3. Latest records gets displayed at Top</t>
  </si>
  <si>
    <t>Medium</t>
  </si>
  <si>
    <t>TC_11</t>
  </si>
  <si>
    <t>BR003-Provision to upload Sub module wise document</t>
  </si>
  <si>
    <t>Verify user is able to upload the document against submodule wise through Consolidated view-Module</t>
  </si>
  <si>
    <t>1.System should throw acknowledgement message for succesfully inserted the same file.
2. Uploaded file  details are displayed in 4th section .
3. Project, Module Submodule populated
3. Latest records gets displayed at Top</t>
  </si>
  <si>
    <t>TC_12</t>
  </si>
  <si>
    <t>BR004-Active records History button should show document name, uploaded by, uploaded at date time.</t>
  </si>
  <si>
    <t>Verify History page for  active records</t>
  </si>
  <si>
    <t xml:space="preserve">1. Click on the URL- http://3.108.206.34/2_Testing/TechTicket
2. Logon - enter the username &amp; password 
3. Click on Sign In 
4. Click on " Project Management " menu
5. Click on Conslidated Menu 
6. Click on icon next to Module
7. Select tthe module
8.Click on history icon under action column against file name 
9. observe the history page details
</t>
  </si>
  <si>
    <t xml:space="preserve">History page is populated with details under below fields
1. Sr ( Serial no )
2. Document Name 
3. Status ( Active/Deactive)
4. Host name
5. Updated By </t>
  </si>
  <si>
    <t>TC_13</t>
  </si>
  <si>
    <t>BR005-Deactive records History button should show document name, uploaded by, uploaded at date time, deleted by, deleted at date time</t>
  </si>
  <si>
    <t>Verify history page for deactive records</t>
  </si>
  <si>
    <t>History page is populated with details under below fields
1. Sr ( Serial no )
2. Document Name 
3. Status ( Active/Deactive)
4. Host name
5. Updated By 
6. Deleted by
7. Deleted at</t>
  </si>
  <si>
    <t>TC_14</t>
  </si>
  <si>
    <t>Verify  Document with show all access is able to view the document by all users</t>
  </si>
  <si>
    <t xml:space="preserve">1. Click on the URL- http://3.108.206.34/2_Testing/TechTicket
2. Logon - enter the username &amp; password 
3. Click on Sign In 
4. Click on " Project Management " menu
5. Click on Conslidated Menu 
6. Click on icon next to Module
7. Select tthe module
8.Select the checkbox ( show all) against file name 
9. 
</t>
  </si>
  <si>
    <t>All users whomever has Consolidated menu access is able to view the document with Show all access</t>
  </si>
  <si>
    <t>TC_15</t>
  </si>
  <si>
    <t>Verify document without show all ( check box unchecked) is unable to view by users other than project owner</t>
  </si>
  <si>
    <t xml:space="preserve">1. Click on the URL- http://3.108.206.34/2_Testing/TechTicket
2. Logon - enter the username &amp; password 
3. Click on Sign In 
4. Click on " Project Management " menu
5. Click on Conslidated Menu 
6. Click on icon next to Module
7. Select tthe module
8.DeSelect the checkbox ( show all) against file name 
9. 
</t>
  </si>
  <si>
    <t>Only project owner can view this document and all users is unable to view the same.</t>
  </si>
  <si>
    <t>TC_16</t>
  </si>
  <si>
    <t>Verify document without show all ( check box unchecked) is unable to download the document by users other than project owner</t>
  </si>
  <si>
    <t>Only project owner can view and download this document and all users is unable to view the same.hence unable to download</t>
  </si>
  <si>
    <t>TC_17</t>
  </si>
  <si>
    <t>Verify user with "delete doc" access is able to delete the documents</t>
  </si>
  <si>
    <t xml:space="preserve">1. Click on the URL- http://3.108.206.34/2_Testing/TechTicket
2. Logon - enter the username &amp; password 
3. Click on Sign In 
4. Click on " Project Management " menu
5. Click on Conslidated Menu 
6. Click on icon next to Module
7. Select tthe module
8.Select the checkbox  against file name 
9. click on Delete button
</t>
  </si>
  <si>
    <t>System should throw the Successful deletion message .</t>
  </si>
  <si>
    <t>TC_18</t>
  </si>
  <si>
    <t>Verify Project owner is able to view and download the document</t>
  </si>
  <si>
    <t xml:space="preserve">1. Click on the URL- http://3.108.206.34/2_Testing/TechTicket
2. Logon - enter the username &amp; password 
3. Click on Sign In 
4. Click on " Project Management " menu
5. Click on Conslidated Menu 
6. Click on icon next to Module
7. Select tthe module &amp; submodule
8.Click on download icon against document name 
</t>
  </si>
  <si>
    <t>The selected file get downloaded</t>
  </si>
  <si>
    <t>TC_19</t>
  </si>
  <si>
    <t>Verify project owner is able to delete the document</t>
  </si>
  <si>
    <t>The selected file get deleted</t>
  </si>
  <si>
    <t>TC_20</t>
  </si>
  <si>
    <t>Validation</t>
  </si>
  <si>
    <t>Verify user is able to upload the file with 201MB size against project</t>
  </si>
  <si>
    <t>System should throw error message</t>
  </si>
  <si>
    <t>TC_21</t>
  </si>
  <si>
    <t>Verify user is able to upload the document file size grater than 201 MB against module</t>
  </si>
  <si>
    <t>TC_22</t>
  </si>
  <si>
    <t>Verify user is able to upload the document file size grater than 201MB against submodule</t>
  </si>
  <si>
    <t>TC_23</t>
  </si>
  <si>
    <t>Verify system should not allow to upload the file other than .doc, .docx, .pdf, .pptx, .png, .jpeg, .mp4 etention</t>
  </si>
  <si>
    <t>TC_24</t>
  </si>
  <si>
    <t>Verify user is able to upload the file equal to 200MB size against project</t>
  </si>
  <si>
    <t>System should throw successful acknowledgement</t>
  </si>
  <si>
    <t>TC_25</t>
  </si>
  <si>
    <t>Verify user is able to upload the document file size equal to 200MB against module</t>
  </si>
  <si>
    <t>TC_26</t>
  </si>
  <si>
    <t>Verify user is able to upload the document file size equal to 200MB against submodule</t>
  </si>
  <si>
    <t>TC_27</t>
  </si>
  <si>
    <t>Verify "is show to all " checkbox by default behaviour</t>
  </si>
  <si>
    <t xml:space="preserve">" Is show to all " field is by default populated with Yes </t>
  </si>
  <si>
    <t>TC_28</t>
  </si>
  <si>
    <t>Verify back button to take user to previous page
1. From History page  to document upload page
2. From Document upload page to consolidated page</t>
  </si>
  <si>
    <t>Back button  take user to previous page
1. From History page  to document upload page
2. From Document upload page to consolidated page</t>
  </si>
  <si>
    <t>TC_29</t>
  </si>
  <si>
    <t>Verify page header get displayed upon redirecting to Upload document page</t>
  </si>
  <si>
    <t>Page header get displayed as " Upload document"</t>
  </si>
  <si>
    <t>TC_30</t>
  </si>
  <si>
    <t>Settings</t>
  </si>
  <si>
    <t>General setting</t>
  </si>
  <si>
    <t>Add</t>
  </si>
  <si>
    <t>Verify Select user dropdown is populated with user name with emp id to differentiate the employee of same name</t>
  </si>
  <si>
    <t>Suggestion</t>
  </si>
  <si>
    <t>TC_31</t>
  </si>
  <si>
    <t>Edit</t>
  </si>
  <si>
    <t>Deactive users won't populate while selecting user from  select user dropdown</t>
  </si>
  <si>
    <t>Deactive users won't populate in Select user dropdown</t>
  </si>
  <si>
    <t>(blank)</t>
  </si>
  <si>
    <t>Grand Total</t>
  </si>
  <si>
    <t>Failed test case status</t>
  </si>
  <si>
    <t>Defect status</t>
  </si>
  <si>
    <t>Daily Summary Report - 6/10/2024</t>
  </si>
  <si>
    <t>Test case execution status</t>
  </si>
  <si>
    <t>Status</t>
  </si>
  <si>
    <t>Priority / Severity</t>
  </si>
  <si>
    <t>Tester remark</t>
  </si>
  <si>
    <t>Developer remark</t>
  </si>
  <si>
    <t>Functions</t>
  </si>
  <si>
    <t>Req id</t>
  </si>
  <si>
    <t>Req desc</t>
  </si>
  <si>
    <t>Pass</t>
  </si>
  <si>
    <t>Closed</t>
  </si>
  <si>
    <t>Resolved</t>
  </si>
  <si>
    <t>App</t>
  </si>
  <si>
    <t>Intergration</t>
  </si>
  <si>
    <t>Fail</t>
  </si>
  <si>
    <t>Pending</t>
  </si>
  <si>
    <t>Not a bug</t>
  </si>
  <si>
    <t>Re-open</t>
  </si>
  <si>
    <t>Website</t>
  </si>
  <si>
    <t>Not Executed</t>
  </si>
  <si>
    <t>Deffered</t>
  </si>
  <si>
    <t>Web Application</t>
  </si>
  <si>
    <t>Under Development</t>
  </si>
  <si>
    <t>Very High</t>
  </si>
  <si>
    <t xml:space="preserve">Blocker </t>
  </si>
  <si>
    <t>In-Progress</t>
  </si>
  <si>
    <t>Delete</t>
  </si>
  <si>
    <t>Re-Test</t>
  </si>
  <si>
    <t>Development Completed</t>
  </si>
  <si>
    <t>Search</t>
  </si>
  <si>
    <t>Compatibilty</t>
  </si>
  <si>
    <t>NA</t>
  </si>
  <si>
    <t>Gird view</t>
  </si>
  <si>
    <t>BR006-Remove filter note (3) as system showing all documents/attachments</t>
  </si>
  <si>
    <t>Security</t>
  </si>
  <si>
    <t>Next Phase</t>
  </si>
  <si>
    <t>Export</t>
  </si>
  <si>
    <t>Performance</t>
  </si>
  <si>
    <t>Custom Export</t>
  </si>
  <si>
    <t>Load</t>
  </si>
  <si>
    <t>Filter</t>
  </si>
  <si>
    <t>Pre-requisitis</t>
  </si>
  <si>
    <t>Sr No</t>
  </si>
  <si>
    <t>Defect ID</t>
  </si>
  <si>
    <t>Raise on Date</t>
  </si>
  <si>
    <t>Defect Description</t>
  </si>
  <si>
    <t>Assign To</t>
  </si>
  <si>
    <t>Tester Status</t>
  </si>
  <si>
    <t>Tester comment</t>
  </si>
  <si>
    <t>Dev Status</t>
  </si>
  <si>
    <t>Dev comment</t>
  </si>
  <si>
    <t>BA comment</t>
  </si>
  <si>
    <t>*</t>
  </si>
  <si>
    <t>Testing</t>
  </si>
  <si>
    <t>Re-Testing</t>
  </si>
  <si>
    <t>RAD</t>
  </si>
  <si>
    <t>End To End Testing</t>
  </si>
  <si>
    <t>Total no of test case (Module)</t>
  </si>
  <si>
    <t>No. of TC Executed</t>
  </si>
  <si>
    <t>Passed TCs</t>
  </si>
  <si>
    <t>Failed Tcs</t>
  </si>
  <si>
    <t>Not Executed Tcs</t>
  </si>
  <si>
    <t>Total no of Not Executed TC</t>
  </si>
  <si>
    <t>High Severity</t>
  </si>
  <si>
    <t>Medium Severity</t>
  </si>
  <si>
    <t>Reviewed by</t>
  </si>
  <si>
    <t>Review date</t>
  </si>
  <si>
    <t>Total no of Passed TC</t>
  </si>
  <si>
    <t>Total no of Failed TC</t>
  </si>
  <si>
    <t>PO</t>
  </si>
  <si>
    <t>PO -edit</t>
  </si>
  <si>
    <t>Po closer - add</t>
  </si>
  <si>
    <t>Po closer - view</t>
  </si>
  <si>
    <t>Po closer - History</t>
  </si>
  <si>
    <t>Po closer - History view</t>
  </si>
  <si>
    <t>Bill transaction add</t>
  </si>
  <si>
    <t>Bill transaction view</t>
  </si>
  <si>
    <t>Bill transaction edit</t>
  </si>
  <si>
    <t>GRN Add</t>
  </si>
  <si>
    <t>GRN View</t>
  </si>
  <si>
    <t>GRN delete</t>
  </si>
  <si>
    <t>GRN History</t>
  </si>
  <si>
    <t>GRN History view</t>
  </si>
  <si>
    <t>Po closer - edit</t>
  </si>
  <si>
    <t>GRN Edit</t>
  </si>
  <si>
    <t>Requisition add</t>
  </si>
  <si>
    <t>Total No of Test cases</t>
  </si>
  <si>
    <t>Failed test case status report - 6/1/2024</t>
  </si>
  <si>
    <t>Defect Status report - 6/1/2024</t>
  </si>
  <si>
    <t>Severity / Priority</t>
  </si>
  <si>
    <t>Test case execution status Report - 6/1/2024</t>
  </si>
  <si>
    <t>TCs Status / Submodules</t>
  </si>
  <si>
    <t>Pass Tcs</t>
  </si>
  <si>
    <t>Fail Tcs</t>
  </si>
  <si>
    <t>Other / Not Executed</t>
  </si>
  <si>
    <t>Attribute</t>
  </si>
  <si>
    <t>Count</t>
  </si>
  <si>
    <t>Percentage Completed</t>
  </si>
  <si>
    <t>Percentage pending</t>
  </si>
  <si>
    <t>TC Count</t>
  </si>
  <si>
    <t>TC count as per the standards</t>
  </si>
  <si>
    <t>%ofTest Cases</t>
  </si>
  <si>
    <t>TCs Count</t>
  </si>
  <si>
    <t>%</t>
  </si>
  <si>
    <t>UI/UX</t>
  </si>
</sst>
</file>

<file path=xl/styles.xml><?xml version="1.0" encoding="utf-8"?>
<styleSheet xmlns="http://schemas.openxmlformats.org/spreadsheetml/2006/main" xmlns:xr9="http://schemas.microsoft.com/office/spreadsheetml/2016/revision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s>
  <fonts count="33">
    <font>
      <sz val="11"/>
      <color rgb="FF000000"/>
      <name val="Calibri"/>
      <charset val="134"/>
    </font>
    <font>
      <b/>
      <sz val="11"/>
      <color rgb="FF000000"/>
      <name val="Calibri"/>
      <charset val="134"/>
    </font>
    <font>
      <b/>
      <sz val="9"/>
      <color rgb="FF000000"/>
      <name val="Calibri"/>
      <charset val="134"/>
    </font>
    <font>
      <sz val="11"/>
      <color theme="1"/>
      <name val="Calibri"/>
      <charset val="134"/>
      <scheme val="minor"/>
    </font>
    <font>
      <sz val="11"/>
      <name val="Calibri"/>
      <charset val="134"/>
    </font>
    <font>
      <sz val="11"/>
      <color theme="1"/>
      <name val="Calibri"/>
      <charset val="134"/>
    </font>
    <font>
      <u/>
      <sz val="11"/>
      <color rgb="FF0000FF"/>
      <name val="Calibri"/>
      <charset val="134"/>
      <scheme val="minor"/>
    </font>
    <font>
      <sz val="11"/>
      <name val="Book Antiqua"/>
      <charset val="134"/>
    </font>
    <font>
      <b/>
      <sz val="11"/>
      <color rgb="FF000000"/>
      <name val="Book Antiqua"/>
      <charset val="134"/>
    </font>
    <font>
      <sz val="11"/>
      <color rgb="FF000000"/>
      <name val="Book Antiqua"/>
      <charset val="134"/>
    </font>
    <font>
      <sz val="11"/>
      <color theme="1"/>
      <name val="Book Antiqua"/>
      <charset val="134"/>
    </font>
    <font>
      <sz val="11"/>
      <color rgb="FF000000"/>
      <name val="Calibri"/>
      <charset val="1"/>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u/>
      <sz val="11"/>
      <color theme="1"/>
      <name val="Book Antiqua"/>
      <charset val="134"/>
    </font>
    <font>
      <i/>
      <sz val="11"/>
      <color theme="1"/>
      <name val="Book Antiqua"/>
      <charset val="134"/>
    </font>
    <font>
      <sz val="11"/>
      <color rgb="FF000000"/>
      <name val="Calibri"/>
      <charset val="0"/>
      <scheme val="minor"/>
    </font>
  </fonts>
  <fills count="42">
    <fill>
      <patternFill patternType="none"/>
    </fill>
    <fill>
      <patternFill patternType="gray125"/>
    </fill>
    <fill>
      <patternFill patternType="solid">
        <fgColor theme="7" tint="0.799951170384838"/>
        <bgColor indexed="64"/>
      </patternFill>
    </fill>
    <fill>
      <patternFill patternType="solid">
        <fgColor theme="2"/>
        <bgColor indexed="64"/>
      </patternFill>
    </fill>
    <fill>
      <patternFill patternType="solid">
        <fgColor rgb="FFFFFF00"/>
        <bgColor indexed="64"/>
      </patternFill>
    </fill>
    <fill>
      <patternFill patternType="solid">
        <fgColor theme="4" tint="0.599993896298105"/>
        <bgColor indexed="64"/>
      </patternFill>
    </fill>
    <fill>
      <patternFill patternType="solid">
        <fgColor rgb="FFEBF3FA"/>
        <bgColor indexed="64"/>
      </patternFill>
    </fill>
    <fill>
      <patternFill patternType="solid">
        <fgColor theme="3" tint="0.799829096346934"/>
        <bgColor indexed="64"/>
      </patternFill>
    </fill>
    <fill>
      <patternFill patternType="solid">
        <fgColor theme="0"/>
        <bgColor indexed="64"/>
      </patternFill>
    </fill>
    <fill>
      <patternFill patternType="solid">
        <fgColor rgb="FFF6F5C5"/>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top/>
      <bottom style="thin">
        <color theme="4" tint="0.399945066682943"/>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 fillId="11" borderId="5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1"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12" borderId="53" applyNumberFormat="0" applyAlignment="0" applyProtection="0">
      <alignment vertical="center"/>
    </xf>
    <xf numFmtId="0" fontId="20" fillId="13" borderId="54" applyNumberFormat="0" applyAlignment="0" applyProtection="0">
      <alignment vertical="center"/>
    </xf>
    <xf numFmtId="0" fontId="21" fillId="13" borderId="53" applyNumberFormat="0" applyAlignment="0" applyProtection="0">
      <alignment vertical="center"/>
    </xf>
    <xf numFmtId="0" fontId="22" fillId="14" borderId="55" applyNumberFormat="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9" fillId="39" borderId="0" applyNumberFormat="0" applyBorder="0" applyAlignment="0" applyProtection="0">
      <alignment vertical="center"/>
    </xf>
    <xf numFmtId="0" fontId="29" fillId="40" borderId="0" applyNumberFormat="0" applyBorder="0" applyAlignment="0" applyProtection="0">
      <alignment vertical="center"/>
    </xf>
    <xf numFmtId="0" fontId="28" fillId="41" borderId="0" applyNumberFormat="0" applyBorder="0" applyAlignment="0" applyProtection="0">
      <alignment vertical="center"/>
    </xf>
  </cellStyleXfs>
  <cellXfs count="136">
    <xf numFmtId="0" fontId="0" fillId="0" borderId="0" xfId="0">
      <alignment vertical="center"/>
    </xf>
    <xf numFmtId="0" fontId="1" fillId="2" borderId="1" xfId="0" applyFont="1" applyFill="1" applyBorder="1">
      <alignment vertical="center"/>
    </xf>
    <xf numFmtId="0" fontId="1" fillId="2" borderId="2" xfId="0" applyFont="1" applyFill="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3" borderId="2" xfId="0" applyFont="1" applyFill="1" applyBorder="1" applyAlignment="1">
      <alignment vertical="center" wrapText="1"/>
    </xf>
    <xf numFmtId="0" fontId="0" fillId="0" borderId="2" xfId="0" applyBorder="1">
      <alignment vertical="center"/>
    </xf>
    <xf numFmtId="0" fontId="0" fillId="4" borderId="2" xfId="0" applyFill="1" applyBorder="1">
      <alignment vertical="center"/>
    </xf>
    <xf numFmtId="0" fontId="1" fillId="0" borderId="0" xfId="0" applyFont="1" applyAlignment="1">
      <alignment horizontal="lef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 fillId="2" borderId="2" xfId="0" applyFont="1" applyFill="1" applyBorder="1" applyAlignment="1">
      <alignment horizontal="center" vertical="center" wrapText="1"/>
    </xf>
    <xf numFmtId="0" fontId="0" fillId="3" borderId="2" xfId="0"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0" xfId="0" applyAlignment="1">
      <alignment horizontal="center" vertical="center"/>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58" fontId="0" fillId="0" borderId="0" xfId="0" applyNumberFormat="1">
      <alignment vertical="center"/>
    </xf>
    <xf numFmtId="0" fontId="0" fillId="0" borderId="2" xfId="0" applyBorder="1" applyAlignment="1">
      <alignment horizontal="center" vertical="center" wrapText="1"/>
    </xf>
    <xf numFmtId="0" fontId="2" fillId="0" borderId="2" xfId="0" applyFont="1" applyBorder="1" applyAlignment="1">
      <alignment vertical="center" wrapText="1"/>
    </xf>
    <xf numFmtId="0" fontId="1" fillId="0" borderId="14" xfId="0" applyFont="1" applyBorder="1" applyAlignment="1">
      <alignment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6" borderId="18" xfId="0" applyFont="1" applyFill="1" applyBorder="1" applyAlignment="1">
      <alignment vertical="center" wrapText="1"/>
    </xf>
    <xf numFmtId="0" fontId="1" fillId="6" borderId="19" xfId="0" applyFont="1" applyFill="1" applyBorder="1" applyAlignment="1">
      <alignment vertical="center" wrapText="1"/>
    </xf>
    <xf numFmtId="0" fontId="1" fillId="6" borderId="20" xfId="0" applyFont="1" applyFill="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15" fontId="0" fillId="0" borderId="22" xfId="0" applyNumberFormat="1" applyBorder="1" applyAlignment="1">
      <alignment vertical="center" wrapText="1"/>
    </xf>
    <xf numFmtId="0" fontId="0" fillId="3" borderId="22" xfId="0" applyFill="1"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3" borderId="27" xfId="0" applyFill="1" applyBorder="1" applyAlignment="1">
      <alignment vertical="center" wrapText="1"/>
    </xf>
    <xf numFmtId="0" fontId="0" fillId="0" borderId="28" xfId="0" applyBorder="1" applyAlignment="1">
      <alignment vertical="center" wrapText="1"/>
    </xf>
    <xf numFmtId="0" fontId="1" fillId="6" borderId="29" xfId="0" applyFont="1" applyFill="1" applyBorder="1" applyAlignment="1">
      <alignment vertical="center" wrapText="1"/>
    </xf>
    <xf numFmtId="0" fontId="1" fillId="6" borderId="30" xfId="0" applyFont="1" applyFill="1" applyBorder="1" applyAlignment="1">
      <alignment vertical="center" wrapText="1"/>
    </xf>
    <xf numFmtId="0" fontId="0" fillId="0" borderId="30" xfId="0" applyBorder="1" applyAlignment="1">
      <alignment vertical="center" wrapText="1"/>
    </xf>
    <xf numFmtId="0" fontId="0" fillId="3" borderId="31" xfId="0" applyFill="1" applyBorder="1" applyAlignment="1">
      <alignment vertical="center" wrapText="1"/>
    </xf>
    <xf numFmtId="0" fontId="0" fillId="0" borderId="32" xfId="0" applyBorder="1" applyAlignment="1">
      <alignment vertical="center" wrapText="1"/>
    </xf>
    <xf numFmtId="0" fontId="0" fillId="3" borderId="32" xfId="0" applyFill="1" applyBorder="1" applyAlignment="1">
      <alignment vertical="center" wrapText="1"/>
    </xf>
    <xf numFmtId="0" fontId="2" fillId="6" borderId="19" xfId="0" applyFont="1" applyFill="1" applyBorder="1" applyAlignment="1">
      <alignment vertical="center" wrapText="1"/>
    </xf>
    <xf numFmtId="0" fontId="0" fillId="6" borderId="19" xfId="0" applyFill="1" applyBorder="1" applyAlignment="1">
      <alignment vertical="center" wrapText="1"/>
    </xf>
    <xf numFmtId="0" fontId="1" fillId="5" borderId="33" xfId="0" applyFont="1" applyFill="1" applyBorder="1" applyAlignment="1">
      <alignment horizontal="center" vertical="center" wrapText="1"/>
    </xf>
    <xf numFmtId="0" fontId="1" fillId="6" borderId="34" xfId="0" applyFont="1" applyFill="1" applyBorder="1" applyAlignment="1">
      <alignment vertical="center" wrapText="1"/>
    </xf>
    <xf numFmtId="0" fontId="1" fillId="6" borderId="35" xfId="0" applyFont="1" applyFill="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 fillId="5" borderId="40" xfId="0" applyFont="1" applyFill="1" applyBorder="1" applyAlignment="1">
      <alignment horizontal="center" vertical="center" wrapText="1"/>
    </xf>
    <xf numFmtId="0" fontId="1" fillId="6" borderId="41" xfId="0" applyFont="1" applyFill="1" applyBorder="1" applyAlignment="1">
      <alignment vertical="center" wrapText="1"/>
    </xf>
    <xf numFmtId="0" fontId="0" fillId="0" borderId="42" xfId="0" applyBorder="1" applyAlignment="1">
      <alignment vertical="center" wrapText="1"/>
    </xf>
    <xf numFmtId="0" fontId="0" fillId="0" borderId="13" xfId="0" applyBorder="1" applyAlignment="1">
      <alignment vertical="center" wrapText="1"/>
    </xf>
    <xf numFmtId="0" fontId="0" fillId="0" borderId="43" xfId="0" applyBorder="1" applyAlignment="1">
      <alignment vertical="center" wrapText="1"/>
    </xf>
    <xf numFmtId="0" fontId="1" fillId="0" borderId="0" xfId="0" applyFont="1">
      <alignment vertical="center"/>
    </xf>
    <xf numFmtId="178" fontId="0" fillId="0" borderId="0" xfId="0" applyNumberFormat="1">
      <alignment vertical="center"/>
    </xf>
    <xf numFmtId="0" fontId="3"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wrapText="1"/>
    </xf>
    <xf numFmtId="0" fontId="1" fillId="7" borderId="2" xfId="0" applyFont="1" applyFill="1" applyBorder="1" applyAlignment="1">
      <alignment horizontal="left" vertical="top" wrapText="1"/>
    </xf>
    <xf numFmtId="0" fontId="0" fillId="0" borderId="24" xfId="0" applyBorder="1" applyAlignment="1">
      <alignment horizontal="center" vertical="center"/>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0" borderId="44" xfId="0" applyBorder="1">
      <alignment vertical="center"/>
    </xf>
    <xf numFmtId="0" fontId="4" fillId="8" borderId="0" xfId="0" applyFont="1" applyFill="1" applyAlignment="1">
      <alignment horizontal="center" vertical="center"/>
    </xf>
    <xf numFmtId="0" fontId="3" fillId="0" borderId="0" xfId="0" applyFont="1">
      <alignment vertical="center"/>
    </xf>
    <xf numFmtId="0" fontId="5" fillId="0" borderId="0" xfId="0" applyFont="1" applyAlignment="1">
      <alignment horizontal="left" vertical="center" wrapText="1"/>
    </xf>
    <xf numFmtId="0" fontId="1" fillId="9" borderId="2" xfId="0" applyFont="1" applyFill="1" applyBorder="1" applyAlignment="1">
      <alignment horizontal="left" vertical="center" wrapText="1"/>
    </xf>
    <xf numFmtId="0" fontId="0" fillId="9" borderId="2" xfId="0" applyFill="1" applyBorder="1" applyAlignment="1">
      <alignment horizontal="left" vertical="center" wrapText="1"/>
    </xf>
    <xf numFmtId="0" fontId="1" fillId="9" borderId="2" xfId="0" applyFont="1" applyFill="1" applyBorder="1" applyAlignment="1">
      <alignment horizontal="center" vertical="center" wrapText="1"/>
    </xf>
    <xf numFmtId="0" fontId="1" fillId="8" borderId="0" xfId="0" applyFont="1" applyFill="1" applyAlignment="1">
      <alignment horizontal="left" vertical="center" wrapText="1"/>
    </xf>
    <xf numFmtId="0" fontId="6" fillId="9" borderId="2" xfId="6" applyFill="1" applyBorder="1" applyAlignment="1">
      <alignment horizontal="left" vertical="center" wrapText="1"/>
    </xf>
    <xf numFmtId="0" fontId="6" fillId="8" borderId="0" xfId="6" applyFill="1" applyBorder="1" applyAlignment="1">
      <alignment horizontal="left" vertical="center" wrapText="1"/>
    </xf>
    <xf numFmtId="0" fontId="6" fillId="8" borderId="0" xfId="6" applyFill="1" applyAlignment="1">
      <alignment horizontal="left" vertical="center" wrapText="1"/>
    </xf>
    <xf numFmtId="0" fontId="0" fillId="9" borderId="25" xfId="0" applyFill="1" applyBorder="1" applyAlignment="1">
      <alignment horizontal="center" vertical="center"/>
    </xf>
    <xf numFmtId="0" fontId="0" fillId="9" borderId="45" xfId="0" applyFill="1" applyBorder="1" applyAlignment="1">
      <alignment horizontal="center" vertical="center"/>
    </xf>
    <xf numFmtId="0" fontId="0" fillId="9" borderId="43" xfId="0" applyFill="1" applyBorder="1" applyAlignment="1">
      <alignment horizontal="center" vertical="center"/>
    </xf>
    <xf numFmtId="0" fontId="0" fillId="8" borderId="0" xfId="0" applyFill="1" applyAlignment="1">
      <alignment vertical="center" wrapText="1"/>
    </xf>
    <xf numFmtId="0" fontId="0" fillId="9" borderId="23" xfId="0" applyFill="1" applyBorder="1" applyAlignment="1">
      <alignment horizontal="center" vertical="center"/>
    </xf>
    <xf numFmtId="0" fontId="0" fillId="9" borderId="46" xfId="0" applyFill="1" applyBorder="1" applyAlignment="1">
      <alignment horizontal="center" vertical="center"/>
    </xf>
    <xf numFmtId="0" fontId="0" fillId="9" borderId="42" xfId="0" applyFill="1" applyBorder="1" applyAlignment="1">
      <alignment horizontal="center" vertical="center"/>
    </xf>
    <xf numFmtId="0" fontId="0" fillId="0" borderId="47" xfId="0" applyBorder="1" applyAlignment="1">
      <alignment vertical="center" wrapText="1"/>
    </xf>
    <xf numFmtId="0" fontId="7" fillId="8" borderId="0" xfId="0" applyFont="1" applyFill="1" applyAlignment="1">
      <alignment horizontal="center" vertical="center" wrapText="1"/>
    </xf>
    <xf numFmtId="0" fontId="8" fillId="7" borderId="0" xfId="0" applyFont="1" applyFill="1" applyAlignment="1">
      <alignment horizontal="left" vertical="center" wrapText="1"/>
    </xf>
    <xf numFmtId="0" fontId="9" fillId="0" borderId="2" xfId="0" applyFont="1" applyBorder="1" applyAlignment="1">
      <alignment vertical="center" wrapText="1"/>
    </xf>
    <xf numFmtId="0" fontId="10" fillId="0" borderId="2" xfId="0" applyFont="1" applyBorder="1" applyAlignment="1">
      <alignment horizontal="left" vertical="center" wrapText="1"/>
    </xf>
    <xf numFmtId="0" fontId="10" fillId="0" borderId="24" xfId="0" applyFont="1" applyBorder="1" applyAlignment="1">
      <alignment horizontal="left" vertical="center" wrapText="1"/>
    </xf>
    <xf numFmtId="0" fontId="9" fillId="0" borderId="24" xfId="0" applyFont="1"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8" borderId="0" xfId="0" applyFill="1" applyAlignment="1">
      <alignment horizontal="left" vertical="center" wrapText="1"/>
    </xf>
    <xf numFmtId="0" fontId="0" fillId="0" borderId="48" xfId="0" applyBorder="1" applyAlignment="1">
      <alignment vertical="center" wrapText="1"/>
    </xf>
    <xf numFmtId="0" fontId="7" fillId="8" borderId="0" xfId="0" applyFont="1" applyFill="1" applyAlignment="1">
      <alignment horizontal="center" vertical="center"/>
    </xf>
    <xf numFmtId="0" fontId="8" fillId="7" borderId="0" xfId="0" applyFont="1" applyFill="1" applyAlignment="1">
      <alignment horizontal="left" vertical="center"/>
    </xf>
    <xf numFmtId="0" fontId="9" fillId="0" borderId="2" xfId="0" applyFont="1" applyBorder="1" applyAlignment="1">
      <alignment vertical="center" wrapText="1"/>
    </xf>
    <xf numFmtId="0" fontId="3" fillId="0" borderId="2" xfId="0" applyFont="1" applyBorder="1" applyAlignment="1">
      <alignment vertical="center" wrapText="1"/>
    </xf>
    <xf numFmtId="0" fontId="9" fillId="0" borderId="2" xfId="0" applyFont="1" applyBorder="1" applyAlignment="1">
      <alignment horizontal="left" vertical="center" wrapText="1"/>
    </xf>
    <xf numFmtId="0" fontId="10" fillId="0" borderId="13" xfId="0" applyFont="1" applyBorder="1" applyAlignment="1">
      <alignment horizontal="left" vertical="center" wrapText="1"/>
    </xf>
    <xf numFmtId="0" fontId="9" fillId="0" borderId="2" xfId="0" applyFont="1" applyBorder="1">
      <alignment vertical="center"/>
    </xf>
    <xf numFmtId="0" fontId="9" fillId="0" borderId="0" xfId="0" applyFont="1" applyAlignment="1">
      <alignment vertical="center" wrapText="1"/>
    </xf>
    <xf numFmtId="0" fontId="9" fillId="0" borderId="1" xfId="0" applyFont="1" applyBorder="1" applyAlignment="1">
      <alignment vertical="center" wrapText="1"/>
    </xf>
    <xf numFmtId="0" fontId="0" fillId="0" borderId="2" xfId="0" applyBorder="1">
      <alignment vertical="center"/>
    </xf>
    <xf numFmtId="0" fontId="9" fillId="0" borderId="25" xfId="0" applyFont="1" applyBorder="1" applyAlignment="1">
      <alignment vertical="center" wrapText="1"/>
    </xf>
    <xf numFmtId="0" fontId="5" fillId="0" borderId="24" xfId="0" applyFont="1" applyBorder="1" applyAlignment="1">
      <alignment horizontal="left" vertical="center" wrapText="1"/>
    </xf>
    <xf numFmtId="0" fontId="0" fillId="0" borderId="24" xfId="0" applyBorder="1">
      <alignment vertical="center"/>
    </xf>
    <xf numFmtId="0" fontId="5" fillId="0" borderId="0" xfId="0" applyFont="1" applyAlignment="1">
      <alignment horizontal="left" vertical="center"/>
    </xf>
    <xf numFmtId="0" fontId="9" fillId="0" borderId="0" xfId="0" applyFont="1">
      <alignment vertical="center"/>
    </xf>
    <xf numFmtId="0" fontId="0" fillId="10" borderId="0" xfId="0" applyFill="1" applyAlignment="1">
      <alignment vertical="center" wrapText="1"/>
    </xf>
    <xf numFmtId="0" fontId="11" fillId="0" borderId="0" xfId="0" applyFont="1" applyAlignment="1">
      <alignment horizontal="left" vertical="center" wrapText="1"/>
    </xf>
    <xf numFmtId="0" fontId="0" fillId="0" borderId="0" xfId="0" applyAlignment="1">
      <alignment horizontal="center" vertical="center" wrapText="1"/>
    </xf>
    <xf numFmtId="58" fontId="0" fillId="0" borderId="2" xfId="0" applyNumberFormat="1" applyBorder="1" applyAlignment="1">
      <alignment vertical="center" wrapText="1"/>
    </xf>
    <xf numFmtId="0" fontId="1" fillId="2" borderId="49" xfId="0" applyFont="1" applyFill="1" applyBorder="1" applyAlignment="1">
      <alignment horizontal="center" vertical="center"/>
    </xf>
    <xf numFmtId="0" fontId="1" fillId="3" borderId="22" xfId="0" applyFont="1" applyFill="1" applyBorder="1" applyAlignment="1">
      <alignment vertical="center" wrapText="1"/>
    </xf>
    <xf numFmtId="0" fontId="1" fillId="3" borderId="27" xfId="0" applyFont="1" applyFill="1" applyBorder="1" applyAlignment="1">
      <alignment vertical="center" wrapText="1"/>
    </xf>
    <xf numFmtId="58" fontId="0" fillId="0" borderId="1" xfId="0" applyNumberFormat="1" applyBorder="1" applyAlignment="1">
      <alignment vertical="center" wrapText="1"/>
    </xf>
    <xf numFmtId="49" fontId="0" fillId="0" borderId="1" xfId="0" applyNumberFormat="1" applyBorder="1" applyAlignment="1">
      <alignment vertical="center" wrapText="1"/>
    </xf>
    <xf numFmtId="0" fontId="0" fillId="0" borderId="49" xfId="0" applyBorder="1" applyAlignment="1">
      <alignment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EB9C"/>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mruColors>
      <color rgb="00FF918E"/>
      <color rgb="00FFBDBC"/>
      <color rgb="00B2EC0A"/>
      <color rgb="00FFBBB7"/>
      <color rgb="00F8EF5F"/>
      <color rgb="00FF5448"/>
      <color rgb="00A1DC04"/>
      <color rgb="00DF3621"/>
      <color rgb="00EBF3FA"/>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pivotCacheDefinition" Target="pivotCache/pivotCacheDefinition3.xml"/><Relationship Id="rId14" Type="http://schemas.openxmlformats.org/officeDocument/2006/relationships/pivotCacheDefinition" Target="pivotCache/pivotCacheDefinition2.xml"/><Relationship Id="rId13" Type="http://schemas.openxmlformats.org/officeDocument/2006/relationships/pivotCacheDefinition" Target="pivotCache/pivotCacheDefinition1.xml"/><Relationship Id="rId12" Type="http://schemas.openxmlformats.org/officeDocument/2006/relationships/customXml" Target="../customXml/item4.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455.7293287037" refreshedBy="User" recordCount="209">
  <cacheSource type="worksheet">
    <worksheetSource ref="A12:U228" sheet="TPM_Sheet"/>
  </cacheSource>
  <cacheFields count="24">
    <cacheField name="Case ID" numFmtId="0">
      <sharedItems count="209">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haredItems>
    </cacheField>
    <cacheField name="Module" numFmtId="0">
      <sharedItems count="1">
        <s v="Test Case Module"/>
      </sharedItems>
    </cacheField>
    <cacheField name="Submodule" numFmtId="0">
      <sharedItems count="8">
        <s v="Test Draft"/>
        <s v="Test case Review"/>
        <s v="Reviewed Test Draft"/>
        <s v="Review  Comment Master"/>
        <s v="Testing Type master"/>
        <s v="Testing group master"/>
        <s v="Function Master"/>
        <s v="Review test cases"/>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unt="6">
        <s v="Functionality"/>
        <s v="Validation"/>
        <s v="UI/UX"/>
        <s v="Intergration"/>
        <s v="Usability"/>
        <s v="UI"/>
      </sharedItems>
    </cacheField>
    <cacheField name="Field" numFmtId="0">
      <sharedItems containsString="0" containsBlank="1" containsNonDate="0" count="1">
        <m/>
      </sharedItems>
    </cacheField>
    <cacheField name="Test Description" numFmtId="0">
      <sharedItems count="88">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haredItems>
    </cacheField>
    <cacheField name="Test steps" numFmtId="0">
      <sharedItems count="99"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haredItems>
    </cacheField>
    <cacheField name="Expected Result" numFmtId="0">
      <sharedItems count="125"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haredItems>
    </cacheField>
    <cacheField name="Actual Result" numFmtId="0">
      <sharedItems containsBlank="1" count="23"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haredItems>
    </cacheField>
    <cacheField name="Screen Shot" numFmtId="0">
      <sharedItems containsString="0" containsBlank="1" containsNonDate="0" count="1">
        <m/>
      </sharedItems>
    </cacheField>
    <cacheField name="Status Dt 06/1/2024" numFmtId="0">
      <sharedItems containsBlank="1" count="3">
        <s v="Pass"/>
        <s v="Fail"/>
        <m/>
      </sharedItems>
    </cacheField>
    <cacheField name="Status Dt 06/2/2024" numFmtId="0">
      <sharedItems containsBlank="1" count="4">
        <m/>
        <s v="Pass"/>
        <s v="Fail"/>
        <s v="Suggestion"/>
      </sharedItems>
    </cacheField>
    <cacheField name="Status Dt 06/3/2024" numFmtId="0">
      <sharedItems containsBlank="1" count="3">
        <m/>
        <s v="Pass"/>
        <s v="Fail"/>
      </sharedItems>
    </cacheField>
    <cacheField name="Iteration 1 Status" numFmtId="0">
      <sharedItems count="3">
        <s v="Pass"/>
        <s v="Fail"/>
        <s v="Suggestion"/>
      </sharedItems>
    </cacheField>
    <cacheField name="Iteration 2 Status" numFmtId="0">
      <sharedItems count="2">
        <s v="Pass"/>
        <s v="Fail"/>
      </sharedItems>
    </cacheField>
    <cacheField name="Priority" numFmtId="0">
      <sharedItems count="4">
        <s v="High"/>
        <s v="Very High"/>
        <s v="Medium"/>
        <s v="Low"/>
      </sharedItems>
    </cacheField>
    <cacheField name="Severity" numFmtId="0">
      <sharedItems count="4">
        <s v="High"/>
        <s v="Very High"/>
        <s v="Low"/>
        <s v="Medium"/>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BA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5" refreshedVersion="5" minRefreshableVersion="3" refreshedDate="45537.0919675926" refreshedBy="Preeti" recordCount="27">
  <cacheSource type="worksheet">
    <worksheetSource ref="A12:U263" sheet="TPM_Sheet"/>
  </cacheSource>
  <cacheFields count="21">
    <cacheField name="Case ID" numFmtId="0">
      <sharedItems containsBlank="1" count="27">
        <s v="TC_01"/>
        <s v="TC_02"/>
        <s v="TC_03"/>
        <s v="TC_04"/>
        <s v="TC_05"/>
        <s v="TC_06"/>
        <s v="TC_07"/>
        <s v="TC_08"/>
        <s v="TC_09"/>
        <s v="TC_10"/>
        <s v="TC_11"/>
        <s v="TC_12"/>
        <s v="TC_13"/>
        <s v="TC_14"/>
        <s v="TC_15"/>
        <s v="TC_16"/>
        <s v="TC_17"/>
        <s v="TC_18"/>
        <s v="TC_19"/>
        <s v="TC_20"/>
        <s v="TC_21"/>
        <s v="TC_22"/>
        <s v="TC_23"/>
        <s v="TC_24"/>
        <s v="TC_25"/>
        <s v="TC_26"/>
        <m/>
      </sharedItems>
    </cacheField>
    <cacheField name="Module" numFmtId="0">
      <sharedItems containsBlank="1" count="2">
        <s v="Project Management"/>
        <m/>
      </sharedItems>
    </cacheField>
    <cacheField name="Submodule" numFmtId="0">
      <sharedItems containsBlank="1" count="10">
        <s v="Consolidated View"/>
        <m/>
        <s v="Test Draft" u="1"/>
        <s v="Test case Review" u="1"/>
        <s v="Reviewed Test Draft" u="1"/>
        <s v="Review  Comment Master" u="1"/>
        <s v="Testing Type master" u="1"/>
        <s v="Testing group master" u="1"/>
        <s v="Function Master" u="1"/>
        <s v="Review test cases" u="1"/>
      </sharedItems>
    </cacheField>
    <cacheField name="Req Id" numFmtId="0">
      <sharedItems containsString="0" containsBlank="1" containsNonDate="0" count="1">
        <m/>
      </sharedItems>
    </cacheField>
    <cacheField name="Function" numFmtId="0">
      <sharedItems containsBlank="1" count="2">
        <s v="View"/>
        <m/>
      </sharedItems>
    </cacheField>
    <cacheField name="Testing Type" numFmtId="0">
      <sharedItems containsBlank="1" count="4">
        <s v="UI"/>
        <s v="Functionality"/>
        <s v="Usability"/>
        <m/>
      </sharedItems>
    </cacheField>
    <cacheField name="Platform" numFmtId="0">
      <sharedItems containsBlank="1" count="2">
        <s v="Web"/>
        <m/>
      </sharedItems>
    </cacheField>
    <cacheField name="Field" numFmtId="0">
      <sharedItems containsString="0" containsBlank="1" containsNonDate="0" count="1">
        <m/>
      </sharedItems>
    </cacheField>
    <cacheField name="Test Description" numFmtId="0">
      <sharedItems containsBlank="1" count="27">
        <s v="Verify the document upload page through consolidated view - icon"/>
        <s v="Verify the document upload page through consolidated view - Module"/>
        <s v="Verify user is able to upload the document( Pdf) through Consolidated view - icon"/>
        <s v="Verify user is able to upload the document( Jpeg) through Consolidated view - icon"/>
        <s v="Verify user is able to upload the document( Png) through Consolidated view - icon"/>
        <s v="Verify user is able to upload the document( doc/docx) through Consolidated view - icon"/>
        <s v="Verify user is able to upload the document( pptx) through Consolidated view - icon"/>
        <s v="Verify user is able to upload the document( mp4) through Consolidated view - icon"/>
        <s v="Verify last added files displayed at top in grid view"/>
        <s v="Verify user is able to upload the document through Consolidated view-Module"/>
        <s v="Verify user is able to upload the document against submodule wise through Consolidated view-Module"/>
        <s v="Verify History page for  active records"/>
        <s v="Verify history page for deactive records"/>
        <s v="Verify  Document with show all access is able to view the document by all users"/>
        <s v="Verify document without show all ( check box unchecked) is unable to view by users other than project owner"/>
        <s v="Verify document without show all ( check box unchecked) is unable to download the document by users other than project owner"/>
        <s v="Verify user with &quot;delete doc&quot; access is able to delete the documents"/>
        <s v="Verify Project owner is able to view and download the document"/>
        <s v="Verify project owner is able to delete the document"/>
        <s v="Verify user is able to upload the file with 201MB size against project"/>
        <s v="Verify user is able to upload the document file size grater than 201 MB against module"/>
        <s v="Verify user is able to upload the document file size grater than 201MB against submodule"/>
        <s v="Verify system should not allow to upload the file other than .doc, .docx, .pdf, .pptx, .png, .jpeg, .mp4 etention"/>
        <s v="Verify user is able to upload the file equal to 200MB size against project"/>
        <s v="Verify user is able to upload the document file size equal to 200MB against module"/>
        <s v="Verify user is able to upload the document file size equal to 200MB against submodule"/>
        <m/>
      </sharedItems>
    </cacheField>
    <cacheField name="Test steps" numFmtId="0">
      <sharedItems containsBlank="1" count="10" longText="1">
        <s v="1. Click on the URL- http://3.108.206.34/2_Testing/TechTicket_x000a_2. Logon - enter the username &amp; password _x000a_3. Click on Sign In _x000a_4. Click on &quot; Project Management &quot; menu_x000a_5. Click on Conslidated Menu _x000a_6. Click on icon next to Project Name_x000a_7. observe he details at document upload page_x000a_8. "/>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
        <s v="1. Click on the URL- http://3.108.206.34/2_Testing/TechTicket_x000a_2. Logon - enter the username &amp; password _x000a_3. Click on Sign In _x000a_4. Click on &quot; Project Management &quot; menu_x000a_5. Click on Conslidated Menu _x000a_6. Click on icon next to Project Name_x000a_7. Click on Add File _x000a_8. Choose file _x000a_9. Click on Submit button_x000a_10.observe the grid view"/>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Add File _x000a_9. Choose file_x000a_10. Click on Submit button_x000a_10.observe the grid view"/>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Click on history icon under action column against file name _x000a_9. observe the history page details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 show all) against file name _x000a_9. 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DeSelect the checkbox ( show all) against file name _x000a_9. 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_x000a_8.Select the checkbox  against file name _x000a_9. click on Delete button_x000a_"/>
        <s v="1. Click on the URL- http://3.108.206.34/2_Testing/TechTicket_x000a_2. Logon - enter the username &amp; password _x000a_3. Click on Sign In _x000a_4. Click on &quot; Project Management &quot; menu_x000a_5. Click on Conslidated Menu _x000a_6. Click on icon next to Module_x000a_7. Select tthe module &amp; submodule_x000a_8.Click on download icon against document name _x000a__x000a_"/>
        <m/>
      </sharedItems>
    </cacheField>
    <cacheField name="Expected Result" numFmtId="0">
      <sharedItems containsBlank="1" count="17" longText="1">
        <s v="Upon successful logo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_x000a_2. Submodule(dropdown)- single selection_x000a_3. Status( radio button) - Active , Deactive _x000a_4. Add Files (button)_x000a_Note: ( 3rd section)_x000a_1) Please Select Documents for Delete and Restore_x000a_2) Please Select Deactive To Check Deleted Documents_x000a_3) Please Select Module or Submodule to Filter The Documents_x000a_Document details in grid view( 4th section)_x000a_1. Check box ( by default unchecked)_x000a_2. Sr. no_x000a_3. Show to all ( checkbox)_x000a_4. Actions ( History, download)_x000a_5. File Name_x000a_6. Project Name_x000a_7. Module Name_x000a_8. SubModule Name_x000a_"/>
        <s v="Upon successful logon user redirected to document upload page , Pg is divided into 4 sections and displayed with below details_x000a_Project section( 1st section) _x000a_1. Project name with icon ( displayed at centre)_x000a_2. Pending tickets, completed tickets , Pending Tasks, Delayed Tasks_x000a_Add files with status(2nd section)_x000a_1. Module( dropdown)- single selection-prepopulated with module name_x000a_2. Submodule(dropdown)- single selection_x000a_3. Status( radio button) - Active , Deactive _x000a_4. Add Files (button)_x000a_Note: ( 3rd section)_x000a_1) Please Select Documents for Delete and Restore_x000a_2) Please Select Deactive To Check Deleted Documents_x000a_3) Please Select Module or Submodule to Filter The Documents_x000a_Document details in grid view( 4th section)_x000a_1. Check box ( by default unchecked)_x000a_2. Sr. no_x000a_3. Show to all ( checkbox)_x000a_4. Actions ( History, download)_x000a_5. File Name_x000a_6. Project Name_x000a_7. Module Name_x000a_8. SubModule Name_x000a_"/>
        <s v="1.System should throw acknowledgement message for succesfully inserted the same file._x000a_2. Uploaded file  details are displayed in 4th section ._x000a_3. Latest records gets displayed at Top_x000a_4. Project, Module &amp;Submodule won't populated"/>
        <s v="Last added file should displayed at top"/>
        <s v="1.System should throw acknowledgement message for succesfully inserted the same file._x000a_2. Uploaded file  details are displayed in 4th section ._x000a_3. Project, Module,Submodule won't populated_x000a_3. Latest records gets displayed at Top"/>
        <s v="1.System should throw acknowledgement message for succesfully inserted the same file._x000a_2. Uploaded file  details are displayed in 4th section ._x000a_3. Project, Module Submodule populated_x000a_3. Latest records gets displayed at Top"/>
        <s v="History page is populated with details under below fields_x000a_1. Sr ( Serial no )_x000a_2. Document Name _x000a_3. Status ( Active/Deactive)_x000a_4. Host name_x000a_5. Updated By "/>
        <s v="History page is populated with details under below fields_x000a_1. Sr ( Serial no )_x000a_2. Document Name _x000a_3. Status ( Active/Deactive)_x000a_4. Host name_x000a_5. Updated By _x000a_6. Deleted by_x000a_7. Deleted at"/>
        <s v="All users whomever has Consolidated menu access is able to view the document with Show all access"/>
        <s v="Only project owner can view this document and all users is unable to view the same."/>
        <s v="Only project owner can view and download this document and all users is unable to view the same.hence unable to download"/>
        <s v="System should throw the Successful deletion message ."/>
        <s v="The selected file get downloaded"/>
        <s v="The selected file get deleted"/>
        <s v="System should throw error message"/>
        <s v="System should throw successful acknowledgement"/>
        <m/>
      </sharedItems>
    </cacheField>
    <cacheField name="Actual Result" numFmtId="0">
      <sharedItems containsString="0" containsBlank="1" containsNonDate="0" count="1">
        <m/>
      </sharedItems>
    </cacheField>
    <cacheField name="Screen Shot" numFmtId="0">
      <sharedItems containsString="0" containsBlank="1" containsNonDate="0" count="1">
        <m/>
      </sharedItems>
    </cacheField>
    <cacheField name="Status Dt 24/06/2024" numFmtId="0">
      <sharedItems containsString="0" containsBlank="1" containsNonDate="0" count="1">
        <m/>
      </sharedItems>
    </cacheField>
    <cacheField name="Priority" numFmtId="0">
      <sharedItems containsString="0" containsBlank="1" containsNonDate="0" count="1">
        <m/>
      </sharedItems>
    </cacheField>
    <cacheField name="Severity" numFmtId="0">
      <sharedItems containsBlank="1" containsNonDate="0" count="5">
        <m/>
        <s v="High" u="1"/>
        <s v="Very High" u="1"/>
        <s v="Low" u="1"/>
        <s v="Medium" u="1"/>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BA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createdVersion="5" refreshedVersion="5" minRefreshableVersion="3" refreshedDate="45537.092025463" refreshedBy="Preeti" recordCount="1">
  <cacheSource type="worksheet">
    <worksheetSource ref="A1:N34" sheet="Defect  log"/>
  </cacheSource>
  <cacheFields count="14">
    <cacheField name="Sr No" numFmtId="0">
      <sharedItems containsString="0" containsBlank="1" containsNonDate="0" count="1">
        <m/>
      </sharedItems>
    </cacheField>
    <cacheField name="Defect ID" numFmtId="0">
      <sharedItems containsString="0" containsBlank="1" containsNonDate="0" count="1">
        <m/>
      </sharedItems>
    </cacheField>
    <cacheField name="Raise on Date" numFmtId="178">
      <sharedItems containsString="0" containsBlank="1" containsNonDate="0" count="1">
        <m/>
      </sharedItems>
    </cacheField>
    <cacheField name="Module" numFmtId="0">
      <sharedItems containsString="0" containsBlank="1" containsNonDate="0" count="1">
        <m/>
      </sharedItems>
    </cacheField>
    <cacheField name="Sub Module" numFmtId="0">
      <sharedItems containsString="0" containsBlank="1" containsNonDate="0" count="1">
        <m/>
      </sharedItems>
    </cacheField>
    <cacheField name="Function" numFmtId="0">
      <sharedItems containsString="0" containsBlank="1" containsNonDate="0" count="1">
        <m/>
      </sharedItems>
    </cacheField>
    <cacheField name="Severity" numFmtId="0">
      <sharedItems containsBlank="1" containsNonDate="0" count="5">
        <m/>
        <s v="Low" u="1"/>
        <s v="High" u="1"/>
        <s v="Very High" u="1"/>
        <s v="Medium" u="1"/>
      </sharedItems>
    </cacheField>
    <cacheField name="Priority" numFmtId="0">
      <sharedItems containsBlank="1" containsNonDate="0" count="5">
        <m/>
        <s v="Low" u="1"/>
        <s v="High" u="1"/>
        <s v="Medium" u="1"/>
        <s v="Very High" u="1"/>
      </sharedItems>
    </cacheField>
    <cacheField name="Defect Description" numFmtId="0">
      <sharedItems containsString="0" containsBlank="1" containsNonDate="0" count="1">
        <m/>
      </sharedItems>
    </cacheField>
    <cacheField name="Assign To" numFmtId="0">
      <sharedItems containsString="0" containsBlank="1" containsNonDate="0" count="1">
        <m/>
      </sharedItems>
    </cacheField>
    <cacheField name="Tester Status" numFmtId="0">
      <sharedItems containsString="0" containsBlank="1" containsNonDate="0" count="1">
        <m/>
      </sharedItems>
    </cacheField>
    <cacheField name="Tester comment" numFmtId="0">
      <sharedItems containsString="0" containsBlank="1" containsNonDate="0" count="1">
        <m/>
      </sharedItems>
    </cacheField>
    <cacheField name="Dev Status" numFmtId="0">
      <sharedItems containsString="0" containsBlank="1" containsNonDate="0" count="1">
        <m/>
      </sharedItems>
    </cacheField>
    <cacheField name="Dev comment" numFmtId="0">
      <sharedItems containsString="0" containsBlank="1" containsNonDate="0"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209">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Cache/pivotCacheRecords2.xml><?xml version="1.0" encoding="utf-8"?>
<pivotCacheRecords xmlns="http://schemas.openxmlformats.org/spreadsheetml/2006/main" xmlns:r="http://schemas.openxmlformats.org/officeDocument/2006/relationships" count="27">
  <r>
    <x v="0"/>
    <x v="0"/>
    <x v="0"/>
    <x v="0"/>
    <x v="0"/>
    <x v="0"/>
    <x v="0"/>
    <x v="0"/>
    <x v="0"/>
    <x v="0"/>
    <x v="0"/>
    <x v="0"/>
    <x v="0"/>
    <x v="0"/>
    <x v="0"/>
    <x v="0"/>
    <x v="0"/>
    <x v="0"/>
    <x v="0"/>
    <x v="0"/>
    <x v="0"/>
  </r>
  <r>
    <x v="1"/>
    <x v="0"/>
    <x v="0"/>
    <x v="0"/>
    <x v="0"/>
    <x v="0"/>
    <x v="0"/>
    <x v="0"/>
    <x v="1"/>
    <x v="0"/>
    <x v="1"/>
    <x v="0"/>
    <x v="0"/>
    <x v="0"/>
    <x v="0"/>
    <x v="0"/>
    <x v="0"/>
    <x v="0"/>
    <x v="0"/>
    <x v="0"/>
    <x v="0"/>
  </r>
  <r>
    <x v="2"/>
    <x v="0"/>
    <x v="0"/>
    <x v="0"/>
    <x v="0"/>
    <x v="1"/>
    <x v="0"/>
    <x v="0"/>
    <x v="2"/>
    <x v="1"/>
    <x v="2"/>
    <x v="0"/>
    <x v="0"/>
    <x v="0"/>
    <x v="0"/>
    <x v="0"/>
    <x v="0"/>
    <x v="0"/>
    <x v="0"/>
    <x v="0"/>
    <x v="0"/>
  </r>
  <r>
    <x v="3"/>
    <x v="0"/>
    <x v="0"/>
    <x v="0"/>
    <x v="0"/>
    <x v="1"/>
    <x v="0"/>
    <x v="0"/>
    <x v="3"/>
    <x v="1"/>
    <x v="2"/>
    <x v="0"/>
    <x v="0"/>
    <x v="0"/>
    <x v="0"/>
    <x v="0"/>
    <x v="0"/>
    <x v="0"/>
    <x v="0"/>
    <x v="0"/>
    <x v="0"/>
  </r>
  <r>
    <x v="4"/>
    <x v="0"/>
    <x v="0"/>
    <x v="0"/>
    <x v="0"/>
    <x v="1"/>
    <x v="0"/>
    <x v="0"/>
    <x v="4"/>
    <x v="1"/>
    <x v="2"/>
    <x v="0"/>
    <x v="0"/>
    <x v="0"/>
    <x v="0"/>
    <x v="0"/>
    <x v="0"/>
    <x v="0"/>
    <x v="0"/>
    <x v="0"/>
    <x v="0"/>
  </r>
  <r>
    <x v="5"/>
    <x v="0"/>
    <x v="0"/>
    <x v="0"/>
    <x v="0"/>
    <x v="1"/>
    <x v="0"/>
    <x v="0"/>
    <x v="5"/>
    <x v="1"/>
    <x v="2"/>
    <x v="0"/>
    <x v="0"/>
    <x v="0"/>
    <x v="0"/>
    <x v="0"/>
    <x v="0"/>
    <x v="0"/>
    <x v="0"/>
    <x v="0"/>
    <x v="0"/>
  </r>
  <r>
    <x v="6"/>
    <x v="0"/>
    <x v="0"/>
    <x v="0"/>
    <x v="0"/>
    <x v="1"/>
    <x v="0"/>
    <x v="0"/>
    <x v="6"/>
    <x v="1"/>
    <x v="2"/>
    <x v="0"/>
    <x v="0"/>
    <x v="0"/>
    <x v="0"/>
    <x v="0"/>
    <x v="0"/>
    <x v="0"/>
    <x v="0"/>
    <x v="0"/>
    <x v="0"/>
  </r>
  <r>
    <x v="7"/>
    <x v="0"/>
    <x v="0"/>
    <x v="0"/>
    <x v="0"/>
    <x v="1"/>
    <x v="0"/>
    <x v="0"/>
    <x v="7"/>
    <x v="1"/>
    <x v="2"/>
    <x v="0"/>
    <x v="0"/>
    <x v="0"/>
    <x v="0"/>
    <x v="0"/>
    <x v="0"/>
    <x v="0"/>
    <x v="0"/>
    <x v="0"/>
    <x v="0"/>
  </r>
  <r>
    <x v="8"/>
    <x v="0"/>
    <x v="0"/>
    <x v="0"/>
    <x v="0"/>
    <x v="2"/>
    <x v="0"/>
    <x v="0"/>
    <x v="8"/>
    <x v="2"/>
    <x v="3"/>
    <x v="0"/>
    <x v="0"/>
    <x v="0"/>
    <x v="0"/>
    <x v="0"/>
    <x v="0"/>
    <x v="0"/>
    <x v="0"/>
    <x v="0"/>
    <x v="0"/>
  </r>
  <r>
    <x v="9"/>
    <x v="0"/>
    <x v="0"/>
    <x v="0"/>
    <x v="0"/>
    <x v="1"/>
    <x v="0"/>
    <x v="0"/>
    <x v="9"/>
    <x v="3"/>
    <x v="4"/>
    <x v="0"/>
    <x v="0"/>
    <x v="0"/>
    <x v="0"/>
    <x v="0"/>
    <x v="0"/>
    <x v="0"/>
    <x v="0"/>
    <x v="0"/>
    <x v="0"/>
  </r>
  <r>
    <x v="10"/>
    <x v="0"/>
    <x v="0"/>
    <x v="0"/>
    <x v="0"/>
    <x v="1"/>
    <x v="0"/>
    <x v="0"/>
    <x v="10"/>
    <x v="3"/>
    <x v="5"/>
    <x v="0"/>
    <x v="0"/>
    <x v="0"/>
    <x v="0"/>
    <x v="0"/>
    <x v="0"/>
    <x v="0"/>
    <x v="0"/>
    <x v="0"/>
    <x v="0"/>
  </r>
  <r>
    <x v="11"/>
    <x v="0"/>
    <x v="0"/>
    <x v="0"/>
    <x v="0"/>
    <x v="1"/>
    <x v="0"/>
    <x v="0"/>
    <x v="11"/>
    <x v="4"/>
    <x v="6"/>
    <x v="0"/>
    <x v="0"/>
    <x v="0"/>
    <x v="0"/>
    <x v="0"/>
    <x v="0"/>
    <x v="0"/>
    <x v="0"/>
    <x v="0"/>
    <x v="0"/>
  </r>
  <r>
    <x v="12"/>
    <x v="0"/>
    <x v="0"/>
    <x v="0"/>
    <x v="0"/>
    <x v="1"/>
    <x v="0"/>
    <x v="0"/>
    <x v="12"/>
    <x v="4"/>
    <x v="7"/>
    <x v="0"/>
    <x v="0"/>
    <x v="0"/>
    <x v="0"/>
    <x v="0"/>
    <x v="0"/>
    <x v="0"/>
    <x v="0"/>
    <x v="0"/>
    <x v="0"/>
  </r>
  <r>
    <x v="13"/>
    <x v="0"/>
    <x v="0"/>
    <x v="0"/>
    <x v="0"/>
    <x v="1"/>
    <x v="0"/>
    <x v="0"/>
    <x v="13"/>
    <x v="5"/>
    <x v="8"/>
    <x v="0"/>
    <x v="0"/>
    <x v="0"/>
    <x v="0"/>
    <x v="0"/>
    <x v="0"/>
    <x v="0"/>
    <x v="0"/>
    <x v="0"/>
    <x v="0"/>
  </r>
  <r>
    <x v="14"/>
    <x v="0"/>
    <x v="0"/>
    <x v="0"/>
    <x v="0"/>
    <x v="1"/>
    <x v="0"/>
    <x v="0"/>
    <x v="14"/>
    <x v="6"/>
    <x v="9"/>
    <x v="0"/>
    <x v="0"/>
    <x v="0"/>
    <x v="0"/>
    <x v="0"/>
    <x v="0"/>
    <x v="0"/>
    <x v="0"/>
    <x v="0"/>
    <x v="0"/>
  </r>
  <r>
    <x v="15"/>
    <x v="0"/>
    <x v="0"/>
    <x v="0"/>
    <x v="0"/>
    <x v="1"/>
    <x v="0"/>
    <x v="0"/>
    <x v="15"/>
    <x v="6"/>
    <x v="10"/>
    <x v="0"/>
    <x v="0"/>
    <x v="0"/>
    <x v="0"/>
    <x v="0"/>
    <x v="0"/>
    <x v="0"/>
    <x v="0"/>
    <x v="0"/>
    <x v="0"/>
  </r>
  <r>
    <x v="16"/>
    <x v="0"/>
    <x v="0"/>
    <x v="0"/>
    <x v="0"/>
    <x v="1"/>
    <x v="0"/>
    <x v="0"/>
    <x v="16"/>
    <x v="7"/>
    <x v="11"/>
    <x v="0"/>
    <x v="0"/>
    <x v="0"/>
    <x v="0"/>
    <x v="0"/>
    <x v="0"/>
    <x v="0"/>
    <x v="0"/>
    <x v="0"/>
    <x v="0"/>
  </r>
  <r>
    <x v="17"/>
    <x v="0"/>
    <x v="0"/>
    <x v="0"/>
    <x v="0"/>
    <x v="1"/>
    <x v="0"/>
    <x v="0"/>
    <x v="17"/>
    <x v="8"/>
    <x v="12"/>
    <x v="0"/>
    <x v="0"/>
    <x v="0"/>
    <x v="0"/>
    <x v="0"/>
    <x v="0"/>
    <x v="0"/>
    <x v="0"/>
    <x v="0"/>
    <x v="0"/>
  </r>
  <r>
    <x v="18"/>
    <x v="0"/>
    <x v="0"/>
    <x v="0"/>
    <x v="0"/>
    <x v="1"/>
    <x v="0"/>
    <x v="0"/>
    <x v="18"/>
    <x v="7"/>
    <x v="13"/>
    <x v="0"/>
    <x v="0"/>
    <x v="0"/>
    <x v="0"/>
    <x v="0"/>
    <x v="0"/>
    <x v="0"/>
    <x v="0"/>
    <x v="0"/>
    <x v="0"/>
  </r>
  <r>
    <x v="19"/>
    <x v="0"/>
    <x v="0"/>
    <x v="0"/>
    <x v="0"/>
    <x v="1"/>
    <x v="0"/>
    <x v="0"/>
    <x v="19"/>
    <x v="9"/>
    <x v="14"/>
    <x v="0"/>
    <x v="0"/>
    <x v="0"/>
    <x v="0"/>
    <x v="0"/>
    <x v="0"/>
    <x v="0"/>
    <x v="0"/>
    <x v="0"/>
    <x v="0"/>
  </r>
  <r>
    <x v="20"/>
    <x v="0"/>
    <x v="0"/>
    <x v="0"/>
    <x v="0"/>
    <x v="1"/>
    <x v="0"/>
    <x v="0"/>
    <x v="20"/>
    <x v="9"/>
    <x v="14"/>
    <x v="0"/>
    <x v="0"/>
    <x v="0"/>
    <x v="0"/>
    <x v="0"/>
    <x v="0"/>
    <x v="0"/>
    <x v="0"/>
    <x v="0"/>
    <x v="0"/>
  </r>
  <r>
    <x v="21"/>
    <x v="0"/>
    <x v="0"/>
    <x v="0"/>
    <x v="0"/>
    <x v="1"/>
    <x v="0"/>
    <x v="0"/>
    <x v="21"/>
    <x v="9"/>
    <x v="14"/>
    <x v="0"/>
    <x v="0"/>
    <x v="0"/>
    <x v="0"/>
    <x v="0"/>
    <x v="0"/>
    <x v="0"/>
    <x v="0"/>
    <x v="0"/>
    <x v="0"/>
  </r>
  <r>
    <x v="22"/>
    <x v="0"/>
    <x v="0"/>
    <x v="0"/>
    <x v="0"/>
    <x v="1"/>
    <x v="0"/>
    <x v="0"/>
    <x v="22"/>
    <x v="9"/>
    <x v="14"/>
    <x v="0"/>
    <x v="0"/>
    <x v="0"/>
    <x v="0"/>
    <x v="0"/>
    <x v="0"/>
    <x v="0"/>
    <x v="0"/>
    <x v="0"/>
    <x v="0"/>
  </r>
  <r>
    <x v="23"/>
    <x v="0"/>
    <x v="0"/>
    <x v="0"/>
    <x v="0"/>
    <x v="1"/>
    <x v="0"/>
    <x v="0"/>
    <x v="23"/>
    <x v="9"/>
    <x v="15"/>
    <x v="0"/>
    <x v="0"/>
    <x v="0"/>
    <x v="0"/>
    <x v="0"/>
    <x v="0"/>
    <x v="0"/>
    <x v="0"/>
    <x v="0"/>
    <x v="0"/>
  </r>
  <r>
    <x v="24"/>
    <x v="0"/>
    <x v="0"/>
    <x v="0"/>
    <x v="0"/>
    <x v="1"/>
    <x v="0"/>
    <x v="0"/>
    <x v="24"/>
    <x v="9"/>
    <x v="15"/>
    <x v="0"/>
    <x v="0"/>
    <x v="0"/>
    <x v="0"/>
    <x v="0"/>
    <x v="0"/>
    <x v="0"/>
    <x v="0"/>
    <x v="0"/>
    <x v="0"/>
  </r>
  <r>
    <x v="25"/>
    <x v="0"/>
    <x v="0"/>
    <x v="0"/>
    <x v="0"/>
    <x v="1"/>
    <x v="0"/>
    <x v="0"/>
    <x v="25"/>
    <x v="9"/>
    <x v="15"/>
    <x v="0"/>
    <x v="0"/>
    <x v="0"/>
    <x v="0"/>
    <x v="0"/>
    <x v="0"/>
    <x v="0"/>
    <x v="0"/>
    <x v="0"/>
    <x v="0"/>
  </r>
  <r>
    <x v="26"/>
    <x v="1"/>
    <x v="1"/>
    <x v="0"/>
    <x v="1"/>
    <x v="3"/>
    <x v="1"/>
    <x v="0"/>
    <x v="26"/>
    <x v="9"/>
    <x v="16"/>
    <x v="0"/>
    <x v="0"/>
    <x v="0"/>
    <x v="0"/>
    <x v="0"/>
    <x v="0"/>
    <x v="0"/>
    <x v="0"/>
    <x v="0"/>
    <x v="0"/>
  </r>
</pivotCacheRecords>
</file>

<file path=xl/pivotCache/pivotCacheRecords3.xml><?xml version="1.0" encoding="utf-8"?>
<pivotCacheRecords xmlns="http://schemas.openxmlformats.org/spreadsheetml/2006/main" xmlns:r="http://schemas.openxmlformats.org/officeDocument/2006/relationships" count="1">
  <r>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21:C22" firstHeaderRow="1" firstDataRow="1" firstDataCol="1"/>
  <pivotFields count="21">
    <pivotField dataField="1" compact="0" showAll="0">
      <items count="28">
        <item x="2"/>
        <item x="3"/>
        <item x="4"/>
        <item x="5"/>
        <item x="6"/>
        <item x="7"/>
        <item x="8"/>
        <item x="9"/>
        <item x="10"/>
        <item x="11"/>
        <item x="12"/>
        <item x="13"/>
        <item x="14"/>
        <item x="15"/>
        <item x="16"/>
        <item x="17"/>
        <item x="18"/>
        <item x="19"/>
        <item x="20"/>
        <item x="21"/>
        <item x="22"/>
        <item x="23"/>
        <item x="24"/>
        <item x="25"/>
        <item x="0"/>
        <item x="1"/>
        <item x="26"/>
        <item t="default"/>
      </items>
    </pivotField>
    <pivotField compact="0" showAll="0">
      <items count="3">
        <item x="1"/>
        <item x="0"/>
        <item t="default"/>
      </items>
    </pivotField>
    <pivotField axis="axisRow" compact="0" multipleItemSelectionAllowed="1" showAll="0">
      <items count="11">
        <item m="1" x="8"/>
        <item m="1" x="5"/>
        <item m="1" x="9"/>
        <item m="1" x="4"/>
        <item m="1" x="3"/>
        <item m="1" x="2"/>
        <item m="1" x="7"/>
        <item m="1" x="6"/>
        <item h="1" x="1"/>
        <item h="1" x="0"/>
        <item t="default"/>
      </items>
    </pivotField>
    <pivotField compact="0" showAll="0">
      <items count="2">
        <item x="0"/>
        <item t="default"/>
      </items>
    </pivotField>
    <pivotField compact="0" showAll="0">
      <items count="3">
        <item x="1"/>
        <item x="0"/>
        <item t="default"/>
      </items>
    </pivotField>
    <pivotField compact="0" showAll="0">
      <items count="5">
        <item x="1"/>
        <item x="2"/>
        <item x="0"/>
        <item x="3"/>
        <item t="default"/>
      </items>
    </pivotField>
    <pivotField compact="0" showAll="0"/>
    <pivotField compact="0" showAll="0">
      <items count="2">
        <item x="0"/>
        <item t="default"/>
      </items>
    </pivotField>
    <pivotField compact="0" showAll="0">
      <items count="28">
        <item x="26"/>
        <item x="0"/>
        <item x="1"/>
        <item x="2"/>
        <item x="3"/>
        <item x="4"/>
        <item x="5"/>
        <item x="6"/>
        <item x="7"/>
        <item x="8"/>
        <item x="9"/>
        <item x="10"/>
        <item x="11"/>
        <item x="12"/>
        <item x="13"/>
        <item x="14"/>
        <item x="15"/>
        <item x="16"/>
        <item x="17"/>
        <item x="18"/>
        <item x="19"/>
        <item x="20"/>
        <item x="21"/>
        <item x="22"/>
        <item x="23"/>
        <item x="24"/>
        <item x="25"/>
        <item t="default"/>
      </items>
    </pivotField>
    <pivotField compact="0" showAll="0">
      <items count="11">
        <item x="9"/>
        <item x="0"/>
        <item x="1"/>
        <item x="2"/>
        <item x="3"/>
        <item x="4"/>
        <item x="5"/>
        <item x="6"/>
        <item x="7"/>
        <item x="8"/>
        <item t="default"/>
      </items>
    </pivotField>
    <pivotField compact="0" showAll="0">
      <items count="18">
        <item x="16"/>
        <item x="0"/>
        <item x="1"/>
        <item x="2"/>
        <item x="3"/>
        <item x="4"/>
        <item x="5"/>
        <item x="6"/>
        <item x="7"/>
        <item x="8"/>
        <item x="9"/>
        <item x="10"/>
        <item x="11"/>
        <item x="12"/>
        <item x="13"/>
        <item x="14"/>
        <item x="15"/>
        <item t="default"/>
      </items>
    </pivotField>
    <pivotField compact="0" showAll="0">
      <items count="2">
        <item x="0"/>
        <item t="default"/>
      </items>
    </pivotField>
    <pivotField compact="0" showAll="0">
      <items count="2">
        <item x="0"/>
        <item t="default"/>
      </items>
    </pivotField>
    <pivotField compact="0" showAll="0"/>
    <pivotField compact="0" showAll="0">
      <items count="2">
        <item x="0"/>
        <item t="default"/>
      </items>
    </pivotField>
    <pivotField compact="0" showAll="0">
      <items count="6">
        <item m="1" x="2"/>
        <item m="1" x="1"/>
        <item m="1" x="4"/>
        <item m="1" x="3"/>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2"/>
  </rowFields>
  <rowItems count="1">
    <i t="grand">
      <x/>
    </i>
  </rowItems>
  <colItems count="1">
    <i/>
  </colItems>
  <dataFields count="1">
    <dataField name="Test case execution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4:D6" firstHeaderRow="1" firstDataRow="2" firstDataCol="1"/>
  <pivotFields count="21">
    <pivotField dataField="1" compact="0" showAll="0">
      <items count="28">
        <item x="0"/>
        <item x="1"/>
        <item x="2"/>
        <item x="3"/>
        <item x="4"/>
        <item x="5"/>
        <item x="6"/>
        <item x="7"/>
        <item x="8"/>
        <item x="9"/>
        <item x="10"/>
        <item x="11"/>
        <item x="12"/>
        <item x="13"/>
        <item x="14"/>
        <item x="15"/>
        <item x="16"/>
        <item x="17"/>
        <item x="18"/>
        <item x="19"/>
        <item x="20"/>
        <item x="21"/>
        <item x="22"/>
        <item x="23"/>
        <item x="24"/>
        <item x="25"/>
        <item x="26"/>
        <item t="default"/>
      </items>
    </pivotField>
    <pivotField compact="0" showAll="0">
      <items count="3">
        <item x="1"/>
        <item x="0"/>
        <item t="default"/>
      </items>
    </pivotField>
    <pivotField compact="0" showAll="0">
      <items count="11">
        <item m="1" x="8"/>
        <item m="1" x="5"/>
        <item m="1" x="9"/>
        <item m="1" x="4"/>
        <item m="1" x="3"/>
        <item m="1" x="2"/>
        <item m="1" x="7"/>
        <item m="1" x="6"/>
        <item x="1"/>
        <item x="0"/>
        <item t="default"/>
      </items>
    </pivotField>
    <pivotField compact="0" showAll="0">
      <items count="2">
        <item x="0"/>
        <item t="default"/>
      </items>
    </pivotField>
    <pivotField compact="0" showAll="0">
      <items count="3">
        <item x="1"/>
        <item x="0"/>
        <item t="default"/>
      </items>
    </pivotField>
    <pivotField compact="0" showAll="0">
      <items count="5">
        <item x="1"/>
        <item x="0"/>
        <item x="2"/>
        <item x="3"/>
        <item t="default"/>
      </items>
    </pivotField>
    <pivotField compact="0" showAll="0"/>
    <pivotField compact="0" showAll="0">
      <items count="2">
        <item x="0"/>
        <item t="default"/>
      </items>
    </pivotField>
    <pivotField compact="0" showAll="0">
      <items count="28">
        <item x="26"/>
        <item x="0"/>
        <item x="1"/>
        <item x="2"/>
        <item x="3"/>
        <item x="4"/>
        <item x="5"/>
        <item x="6"/>
        <item x="7"/>
        <item x="8"/>
        <item x="9"/>
        <item x="10"/>
        <item x="11"/>
        <item x="12"/>
        <item x="13"/>
        <item x="14"/>
        <item x="15"/>
        <item x="16"/>
        <item x="17"/>
        <item x="18"/>
        <item x="19"/>
        <item x="20"/>
        <item x="21"/>
        <item x="22"/>
        <item x="23"/>
        <item x="24"/>
        <item x="25"/>
        <item t="default"/>
      </items>
    </pivotField>
    <pivotField compact="0" showAll="0">
      <items count="11">
        <item x="9"/>
        <item x="0"/>
        <item x="1"/>
        <item x="2"/>
        <item x="3"/>
        <item x="4"/>
        <item x="5"/>
        <item x="6"/>
        <item x="7"/>
        <item x="8"/>
        <item t="default"/>
      </items>
    </pivotField>
    <pivotField compact="0" showAll="0">
      <items count="18">
        <item x="16"/>
        <item x="0"/>
        <item x="1"/>
        <item x="2"/>
        <item x="3"/>
        <item x="4"/>
        <item x="5"/>
        <item x="6"/>
        <item x="7"/>
        <item x="8"/>
        <item x="9"/>
        <item x="10"/>
        <item x="11"/>
        <item x="12"/>
        <item x="13"/>
        <item x="14"/>
        <item x="15"/>
        <item t="default"/>
      </items>
    </pivotField>
    <pivotField compact="0" showAll="0">
      <items count="2">
        <item x="0"/>
        <item t="default"/>
      </items>
    </pivotField>
    <pivotField compact="0" showAll="0">
      <items count="2">
        <item x="0"/>
        <item t="default"/>
      </items>
    </pivotField>
    <pivotField compact="0" showAll="0"/>
    <pivotField compact="0" showAll="0">
      <items count="2">
        <item x="0"/>
        <item t="default"/>
      </items>
    </pivotField>
    <pivotField axis="axisCol" compact="0" showAll="0">
      <items count="6">
        <item m="1" x="1"/>
        <item m="1" x="3"/>
        <item m="1" x="4"/>
        <item m="1" x="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Items count="1">
    <i/>
  </rowItems>
  <colFields count="1">
    <field x="15"/>
  </colFields>
  <colItems count="2">
    <i>
      <x v="4"/>
    </i>
    <i t="grand">
      <x/>
    </i>
  </colItems>
  <dataFields count="1">
    <dataField name="Failed test case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2"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J6:L9" firstHeaderRow="1" firstDataRow="2" firstDataCol="1"/>
  <pivotFields count="14">
    <pivotField dataField="1" compact="0" showAll="0">
      <items count="2">
        <item x="0"/>
        <item t="default"/>
      </items>
    </pivotField>
    <pivotField compact="0" showAll="0">
      <items count="2">
        <item x="0"/>
        <item t="default"/>
      </items>
    </pivotField>
    <pivotField compact="0" numFmtId="178"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axis="axisCol" compact="0" showAll="0">
      <items count="6">
        <item m="1" x="2"/>
        <item m="1" x="1"/>
        <item m="1" x="4"/>
        <item m="1" x="3"/>
        <item x="0"/>
        <item t="default"/>
      </items>
    </pivotField>
    <pivotField axis="axisRow" compact="0" showAll="0">
      <items count="6">
        <item m="1" x="2"/>
        <item m="1" x="1"/>
        <item m="1" x="3"/>
        <item m="1" x="4"/>
        <item x="0"/>
        <item t="default"/>
      </items>
    </pivotField>
    <pivotField compact="0" showAll="0">
      <items count="2">
        <item x="0"/>
        <item t="default"/>
      </items>
    </pivotField>
    <pivotField compact="0" showAll="0">
      <items count="2">
        <item x="0"/>
        <item t="default"/>
      </items>
    </pivotField>
    <pivotField compact="0" showAll="0"/>
    <pivotField compact="0" showAll="0"/>
    <pivotField compact="0" showAll="0"/>
    <pivotField compact="0" showAll="0"/>
  </pivotFields>
  <rowFields count="1">
    <field x="7"/>
  </rowFields>
  <rowItems count="2">
    <i>
      <x v="4"/>
    </i>
    <i t="grand">
      <x/>
    </i>
  </rowItems>
  <colFields count="1">
    <field x="6"/>
  </colFields>
  <colItems count="2">
    <i>
      <x v="4"/>
    </i>
    <i t="grand">
      <x/>
    </i>
  </colItems>
  <dataFields count="1">
    <dataField name="Defect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F2:H19" firstHeaderRow="1" firstDataRow="1" firstDataCol="0"/>
  <pivotFields count="24">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hyperlink" Target="http://3.108.206.34/2_Testing/TechTicket"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26"/>
  <sheetViews>
    <sheetView zoomScale="110" zoomScaleNormal="110" workbookViewId="0">
      <selection activeCell="H21" sqref="H21"/>
    </sheetView>
  </sheetViews>
  <sheetFormatPr defaultColWidth="9.12380952380952" defaultRowHeight="13.5" customHeight="1"/>
  <cols>
    <col min="1" max="1" width="9.12380952380952" style="20"/>
    <col min="2" max="2" width="11.1238095238095" style="20" customWidth="1"/>
    <col min="3" max="6" width="8.5047619047619" style="20" customWidth="1"/>
    <col min="7" max="7" width="16.5047619047619" style="20" customWidth="1"/>
    <col min="8" max="8" width="9.37142857142857" style="20" customWidth="1"/>
    <col min="9" max="10" width="15.6285714285714" style="20" customWidth="1"/>
    <col min="11" max="15" width="9.37142857142857" style="20" customWidth="1"/>
    <col min="16" max="16" width="14.8761904761905" style="20" customWidth="1"/>
    <col min="17" max="17" width="9.37142857142857" style="20" customWidth="1"/>
    <col min="18" max="19" width="8.87619047619048"/>
    <col min="20" max="16384" width="9.12380952380952" style="20"/>
  </cols>
  <sheetData>
    <row r="1"/>
    <row r="2" ht="15" spans="2:16">
      <c r="B2" s="13" t="s">
        <v>0</v>
      </c>
      <c r="C2" s="13"/>
      <c r="D2" s="13"/>
      <c r="E2" s="13"/>
      <c r="F2" s="13"/>
      <c r="G2" s="13"/>
      <c r="I2" s="130" t="s">
        <v>1</v>
      </c>
      <c r="J2" s="130"/>
      <c r="K2" s="130"/>
      <c r="L2" s="130"/>
      <c r="M2" s="130"/>
      <c r="N2" s="130"/>
      <c r="O2" s="130"/>
      <c r="P2" s="130"/>
    </row>
    <row r="3" ht="30" spans="2:16">
      <c r="B3" s="14" t="s">
        <v>2</v>
      </c>
      <c r="C3" s="14" t="s">
        <v>3</v>
      </c>
      <c r="D3" s="14" t="s">
        <v>4</v>
      </c>
      <c r="E3" s="14" t="s">
        <v>5</v>
      </c>
      <c r="F3" s="14" t="s">
        <v>6</v>
      </c>
      <c r="G3" s="14" t="s">
        <v>7</v>
      </c>
      <c r="H3" s="128"/>
      <c r="I3" s="131" t="s">
        <v>8</v>
      </c>
      <c r="J3" s="131" t="s">
        <v>9</v>
      </c>
      <c r="K3" s="131" t="s">
        <v>10</v>
      </c>
      <c r="L3" s="131" t="s">
        <v>11</v>
      </c>
      <c r="M3" s="131" t="s">
        <v>12</v>
      </c>
      <c r="N3" s="132" t="s">
        <v>13</v>
      </c>
      <c r="O3" s="132" t="s">
        <v>14</v>
      </c>
      <c r="P3" s="132" t="s">
        <v>7</v>
      </c>
    </row>
    <row r="4" ht="15" spans="2:16">
      <c r="B4" s="129">
        <v>45537</v>
      </c>
      <c r="C4" s="16"/>
      <c r="D4" s="16" t="s">
        <v>15</v>
      </c>
      <c r="E4" s="16"/>
      <c r="F4" s="16"/>
      <c r="G4" s="20" t="s">
        <v>16</v>
      </c>
      <c r="I4" s="16"/>
      <c r="J4" s="16"/>
      <c r="K4" s="16"/>
      <c r="L4" s="129"/>
      <c r="M4" s="133"/>
      <c r="N4" s="134"/>
      <c r="O4" s="134"/>
      <c r="P4" s="135"/>
    </row>
    <row r="5" ht="15" spans="2:16">
      <c r="B5" s="129"/>
      <c r="C5" s="16"/>
      <c r="D5" s="16"/>
      <c r="E5" s="16"/>
      <c r="F5" s="16"/>
      <c r="G5" s="7"/>
      <c r="I5" s="16"/>
      <c r="J5" s="16"/>
      <c r="K5" s="16"/>
      <c r="L5" s="129"/>
      <c r="M5" s="129"/>
      <c r="N5" s="129"/>
      <c r="O5" s="129"/>
      <c r="P5" s="135"/>
    </row>
    <row r="6" ht="15" spans="2:16">
      <c r="B6" s="129"/>
      <c r="C6" s="16"/>
      <c r="D6" s="16"/>
      <c r="E6" s="16"/>
      <c r="F6" s="16"/>
      <c r="G6" s="16"/>
      <c r="I6" s="16"/>
      <c r="J6" s="16"/>
      <c r="K6" s="16"/>
      <c r="L6" s="129"/>
      <c r="M6" s="129"/>
      <c r="N6" s="129"/>
      <c r="O6" s="129"/>
      <c r="P6" s="135"/>
    </row>
    <row r="7" ht="15" spans="2:16">
      <c r="B7" s="129"/>
      <c r="C7" s="16"/>
      <c r="D7" s="16"/>
      <c r="E7" s="16"/>
      <c r="F7" s="16"/>
      <c r="G7" s="16"/>
      <c r="I7" s="16"/>
      <c r="J7" s="16"/>
      <c r="K7" s="16"/>
      <c r="L7" s="129"/>
      <c r="M7" s="129"/>
      <c r="N7" s="129"/>
      <c r="O7" s="129"/>
      <c r="P7" s="135"/>
    </row>
    <row r="8" ht="15" spans="2:16">
      <c r="B8" s="129"/>
      <c r="C8" s="16"/>
      <c r="D8" s="16"/>
      <c r="E8" s="16"/>
      <c r="F8" s="16"/>
      <c r="G8" s="16"/>
      <c r="I8" s="16"/>
      <c r="J8" s="16"/>
      <c r="K8" s="16"/>
      <c r="L8" s="16"/>
      <c r="M8" s="44"/>
      <c r="N8" s="44"/>
      <c r="O8" s="44"/>
      <c r="P8" s="135"/>
    </row>
    <row r="9" ht="15"/>
    <row r="11"/>
    <row r="12"/>
    <row r="13"/>
    <row r="14"/>
    <row r="15"/>
    <row r="16"/>
    <row r="17"/>
    <row r="18"/>
    <row r="19"/>
    <row r="20"/>
    <row r="21"/>
    <row r="22"/>
    <row r="23"/>
    <row r="24"/>
    <row r="25"/>
    <row r="26"/>
  </sheetData>
  <mergeCells count="2">
    <mergeCell ref="B2:G2"/>
    <mergeCell ref="I2:P2"/>
  </mergeCells>
  <dataValidations count="2">
    <dataValidation type="list" allowBlank="1" showInputMessage="1" showErrorMessage="1" sqref="J4:J8">
      <formula1>"Initial Phase, Retesting, RAD, E2E"</formula1>
    </dataValidation>
    <dataValidation type="list" allowBlank="1" showInputMessage="1" showErrorMessage="1" sqref="J9:J137">
      <formula1>"Initial Phase, Retesting, RAD , E2E"</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2"/>
  <sheetViews>
    <sheetView tabSelected="1" workbookViewId="0">
      <selection activeCell="N46" sqref="N46"/>
    </sheetView>
  </sheetViews>
  <sheetFormatPr defaultColWidth="20.6285714285714" defaultRowHeight="15"/>
  <cols>
    <col min="1" max="1" width="11.3714285714286" style="20" customWidth="1"/>
    <col min="2" max="2" width="18.4285714285714" style="20" customWidth="1"/>
    <col min="3" max="3" width="17.8761904761905" style="20" customWidth="1"/>
    <col min="4" max="4" width="14.4285714285714" style="82" customWidth="1"/>
    <col min="5" max="5" width="17.4285714285714" style="20" customWidth="1"/>
    <col min="6" max="7" width="13.1238095238095" style="20" customWidth="1"/>
    <col min="8" max="8" width="14.7142857142857" style="20" customWidth="1"/>
    <col min="9" max="9" width="52" style="20" customWidth="1"/>
    <col min="10" max="10" width="26.5714285714286" style="20" customWidth="1"/>
    <col min="11" max="11" width="55.247619047619" style="20" customWidth="1"/>
    <col min="12" max="12" width="28.3714285714286" style="20" customWidth="1"/>
    <col min="13" max="13" width="12.5047619047619" customWidth="1"/>
    <col min="14" max="14" width="20.1238095238095" customWidth="1"/>
    <col min="15" max="15" width="9" hidden="1" customWidth="1"/>
    <col min="16" max="16" width="9.62857142857143" customWidth="1"/>
    <col min="17" max="17" width="13.5047619047619" customWidth="1"/>
    <col min="18" max="18" width="15.3714285714286" customWidth="1"/>
    <col min="19" max="19" width="11.8761904761905" customWidth="1"/>
    <col min="20" max="20" width="17.8761904761905" customWidth="1"/>
    <col min="21" max="21" width="17.752380952381" customWidth="1"/>
    <col min="22" max="22" width="20.6285714285714" customWidth="1"/>
  </cols>
  <sheetData>
    <row r="1" spans="1:19">
      <c r="A1" s="83" t="s">
        <v>17</v>
      </c>
      <c r="B1" s="84" t="s">
        <v>18</v>
      </c>
      <c r="C1" s="83" t="s">
        <v>19</v>
      </c>
      <c r="D1" s="85"/>
      <c r="E1" s="85"/>
      <c r="F1" s="86"/>
      <c r="G1" s="86"/>
      <c r="H1" s="86"/>
      <c r="I1" s="107"/>
      <c r="J1" s="107"/>
      <c r="K1" s="108"/>
      <c r="L1" s="108"/>
      <c r="M1" s="108"/>
      <c r="N1" s="108"/>
      <c r="O1" s="108"/>
      <c r="P1" s="108"/>
      <c r="Q1" s="108"/>
      <c r="R1" s="108"/>
      <c r="S1" s="108"/>
    </row>
    <row r="2" ht="30" spans="1:19">
      <c r="A2" s="83" t="s">
        <v>20</v>
      </c>
      <c r="B2" s="84"/>
      <c r="C2" s="83" t="s">
        <v>21</v>
      </c>
      <c r="D2" s="85" t="s">
        <v>22</v>
      </c>
      <c r="E2" s="85"/>
      <c r="F2" s="86"/>
      <c r="G2" s="86"/>
      <c r="H2" s="86"/>
      <c r="I2" s="107"/>
      <c r="J2" s="107"/>
      <c r="K2" s="108"/>
      <c r="L2" s="108"/>
      <c r="M2" s="108"/>
      <c r="N2" s="108"/>
      <c r="O2" s="108"/>
      <c r="P2" s="108"/>
      <c r="Q2" s="108"/>
      <c r="R2" s="108"/>
      <c r="S2" s="108"/>
    </row>
    <row r="3" ht="30" spans="1:19">
      <c r="A3" s="83" t="s">
        <v>23</v>
      </c>
      <c r="B3" s="84" t="s">
        <v>24</v>
      </c>
      <c r="C3" s="83" t="s">
        <v>25</v>
      </c>
      <c r="D3" s="85"/>
      <c r="E3" s="85"/>
      <c r="F3" s="86"/>
      <c r="G3" s="86"/>
      <c r="H3" s="86"/>
      <c r="I3" s="107"/>
      <c r="J3" s="107"/>
      <c r="K3" s="108"/>
      <c r="L3" s="108"/>
      <c r="M3" s="108"/>
      <c r="N3" s="108"/>
      <c r="O3" s="108"/>
      <c r="P3" s="108"/>
      <c r="Q3" s="108"/>
      <c r="R3" s="108"/>
      <c r="S3" s="108"/>
    </row>
    <row r="4" ht="30" spans="1:19">
      <c r="A4" s="83" t="s">
        <v>26</v>
      </c>
      <c r="B4" s="84" t="s">
        <v>27</v>
      </c>
      <c r="C4" s="83" t="s">
        <v>28</v>
      </c>
      <c r="D4" s="84" t="s">
        <v>29</v>
      </c>
      <c r="E4" s="84" t="s">
        <v>30</v>
      </c>
      <c r="F4" s="86"/>
      <c r="G4" s="86"/>
      <c r="H4" s="86"/>
      <c r="I4" s="107"/>
      <c r="J4" s="107"/>
      <c r="K4" s="108"/>
      <c r="L4" s="108"/>
      <c r="M4" s="108"/>
      <c r="N4" s="108"/>
      <c r="O4" s="108"/>
      <c r="P4" s="108"/>
      <c r="Q4" s="108"/>
      <c r="R4" s="108"/>
      <c r="S4" s="108"/>
    </row>
    <row r="5" ht="16.5" customHeight="1" spans="1:19">
      <c r="A5" s="83" t="s">
        <v>31</v>
      </c>
      <c r="B5" s="87" t="s">
        <v>32</v>
      </c>
      <c r="C5" s="83" t="s">
        <v>33</v>
      </c>
      <c r="D5" s="84" t="s">
        <v>34</v>
      </c>
      <c r="E5" s="84" t="s">
        <v>35</v>
      </c>
      <c r="F5" s="88"/>
      <c r="G5" s="88"/>
      <c r="H5" s="89"/>
      <c r="I5" s="107"/>
      <c r="J5" s="107"/>
      <c r="K5" s="108"/>
      <c r="L5" s="108"/>
      <c r="M5" s="108"/>
      <c r="N5" s="108"/>
      <c r="O5" s="108"/>
      <c r="P5" s="108"/>
      <c r="Q5" s="108"/>
      <c r="R5" s="108"/>
      <c r="S5" s="108"/>
    </row>
    <row r="6" spans="1:19">
      <c r="A6" s="83"/>
      <c r="B6" s="87"/>
      <c r="C6" s="83" t="s">
        <v>36</v>
      </c>
      <c r="D6" s="85"/>
      <c r="E6" s="85"/>
      <c r="F6" s="86"/>
      <c r="G6" s="86"/>
      <c r="H6" s="86"/>
      <c r="I6" s="107"/>
      <c r="J6" s="107"/>
      <c r="K6" s="108"/>
      <c r="L6" s="108"/>
      <c r="M6" s="108"/>
      <c r="N6" s="108"/>
      <c r="O6" s="108"/>
      <c r="P6" s="108"/>
      <c r="Q6" s="108"/>
      <c r="R6" s="108"/>
      <c r="S6" s="108"/>
    </row>
    <row r="7" spans="1:20">
      <c r="A7" s="83" t="s">
        <v>37</v>
      </c>
      <c r="B7" s="90" t="s">
        <v>38</v>
      </c>
      <c r="C7" s="91"/>
      <c r="D7" s="91"/>
      <c r="E7" s="92"/>
      <c r="F7" s="89"/>
      <c r="G7" s="89"/>
      <c r="H7" s="93"/>
      <c r="I7" s="109"/>
      <c r="J7" s="107"/>
      <c r="K7" s="107"/>
      <c r="L7" s="108"/>
      <c r="M7" s="108"/>
      <c r="N7" s="108"/>
      <c r="O7" s="108"/>
      <c r="P7" s="108"/>
      <c r="Q7" s="108"/>
      <c r="R7" s="108"/>
      <c r="S7" s="108"/>
      <c r="T7" s="108"/>
    </row>
    <row r="8" spans="1:20">
      <c r="A8" s="83"/>
      <c r="B8" s="94"/>
      <c r="C8" s="95"/>
      <c r="D8" s="95"/>
      <c r="E8" s="96"/>
      <c r="F8" s="89"/>
      <c r="G8" s="89"/>
      <c r="H8" s="93"/>
      <c r="I8" s="109"/>
      <c r="J8" s="107"/>
      <c r="K8" s="107"/>
      <c r="L8" s="108"/>
      <c r="M8" s="108"/>
      <c r="N8" s="108"/>
      <c r="O8" s="108"/>
      <c r="P8" s="108"/>
      <c r="Q8" s="108"/>
      <c r="R8" s="108"/>
      <c r="S8" s="108"/>
      <c r="T8" s="108"/>
    </row>
    <row r="9" spans="1:21">
      <c r="A9" s="97"/>
      <c r="D9" s="20"/>
      <c r="I9" s="110"/>
      <c r="J9" s="107"/>
      <c r="K9" s="107"/>
      <c r="L9" s="107"/>
      <c r="M9" s="108"/>
      <c r="O9" s="108"/>
      <c r="P9" s="108"/>
      <c r="Q9" s="108"/>
      <c r="R9" s="108"/>
      <c r="S9" s="108"/>
      <c r="T9" s="108"/>
      <c r="U9" s="108"/>
    </row>
    <row r="10" s="80" customFormat="1" spans="1:21">
      <c r="A10" s="98"/>
      <c r="B10" s="98">
        <f>A11-B11</f>
        <v>0</v>
      </c>
      <c r="C10" s="98">
        <f>A11-C11</f>
        <v>0</v>
      </c>
      <c r="D10" s="98">
        <f>A11-D11</f>
        <v>20</v>
      </c>
      <c r="E10" s="98">
        <f>A11-E11</f>
        <v>0</v>
      </c>
      <c r="F10" s="98">
        <f>A11-F11</f>
        <v>0</v>
      </c>
      <c r="G10" s="98"/>
      <c r="H10" s="98"/>
      <c r="I10" s="98">
        <f>A11-I11</f>
        <v>0</v>
      </c>
      <c r="J10" s="98">
        <f>A11-J11</f>
        <v>12</v>
      </c>
      <c r="K10" s="98">
        <f>A11-K11</f>
        <v>1</v>
      </c>
      <c r="L10" s="98">
        <f>A11-L11</f>
        <v>29</v>
      </c>
      <c r="M10" s="111"/>
      <c r="N10" s="111">
        <f>A11-N11</f>
        <v>28</v>
      </c>
      <c r="O10" s="111">
        <f>A11-O11</f>
        <v>29</v>
      </c>
      <c r="P10" s="111">
        <f>A11-P11</f>
        <v>0</v>
      </c>
      <c r="Q10" s="111"/>
      <c r="R10" s="111"/>
      <c r="S10" s="111"/>
      <c r="T10" s="111"/>
      <c r="U10" s="111"/>
    </row>
    <row r="11" s="80" customFormat="1" spans="1:21">
      <c r="A11" s="98">
        <f>COUNTA(CaseID)</f>
        <v>29</v>
      </c>
      <c r="B11" s="98">
        <f>COUNTA(Module)</f>
        <v>29</v>
      </c>
      <c r="C11" s="98">
        <f>COUNTA(SubModule)</f>
        <v>29</v>
      </c>
      <c r="D11" s="98">
        <f>COUNTA(ReqID)</f>
        <v>9</v>
      </c>
      <c r="E11" s="98">
        <f>COUNTA(Function)</f>
        <v>29</v>
      </c>
      <c r="F11" s="98">
        <f>COUNTA(TestingType)</f>
        <v>29</v>
      </c>
      <c r="G11" s="98"/>
      <c r="H11" s="98"/>
      <c r="I11" s="98">
        <f>COUNTA(TestDescription)</f>
        <v>29</v>
      </c>
      <c r="J11" s="98">
        <f>COUNTA(TestSteps)</f>
        <v>17</v>
      </c>
      <c r="K11" s="98">
        <f>COUNTA(ExpectedResult)</f>
        <v>28</v>
      </c>
      <c r="L11" s="98">
        <f>COUNTA(ActualResult)</f>
        <v>0</v>
      </c>
      <c r="M11" s="98"/>
      <c r="N11" s="98">
        <f>COUNTA(Status01_06)</f>
        <v>1</v>
      </c>
      <c r="O11" s="98">
        <f>COUNTA(Priority)</f>
        <v>0</v>
      </c>
      <c r="P11" s="98">
        <f>COUNTA(Severity)</f>
        <v>29</v>
      </c>
      <c r="Q11" s="111"/>
      <c r="R11" s="111"/>
      <c r="S11" s="111"/>
      <c r="T11" s="111"/>
      <c r="U11" s="111"/>
    </row>
    <row r="12" ht="30" spans="1:21">
      <c r="A12" s="99" t="s">
        <v>39</v>
      </c>
      <c r="B12" s="99" t="s">
        <v>40</v>
      </c>
      <c r="C12" s="99" t="s">
        <v>41</v>
      </c>
      <c r="D12" s="99" t="s">
        <v>42</v>
      </c>
      <c r="E12" s="99" t="s">
        <v>43</v>
      </c>
      <c r="F12" s="99" t="s">
        <v>44</v>
      </c>
      <c r="G12" s="99" t="s">
        <v>45</v>
      </c>
      <c r="H12" s="99" t="s">
        <v>46</v>
      </c>
      <c r="I12" s="99" t="s">
        <v>47</v>
      </c>
      <c r="J12" s="99" t="s">
        <v>48</v>
      </c>
      <c r="K12" s="99" t="s">
        <v>49</v>
      </c>
      <c r="L12" s="99" t="s">
        <v>50</v>
      </c>
      <c r="M12" s="112" t="s">
        <v>51</v>
      </c>
      <c r="N12" s="112" t="s">
        <v>52</v>
      </c>
      <c r="O12" s="112" t="s">
        <v>53</v>
      </c>
      <c r="P12" s="112" t="s">
        <v>54</v>
      </c>
      <c r="Q12" s="112" t="s">
        <v>55</v>
      </c>
      <c r="R12" s="112" t="s">
        <v>56</v>
      </c>
      <c r="S12" s="112" t="s">
        <v>57</v>
      </c>
      <c r="T12" s="112" t="s">
        <v>58</v>
      </c>
      <c r="U12" s="112" t="s">
        <v>59</v>
      </c>
    </row>
    <row r="13" s="81" customFormat="1" ht="230" customHeight="1" spans="1:21">
      <c r="A13" s="100" t="s">
        <v>60</v>
      </c>
      <c r="B13" s="101" t="s">
        <v>61</v>
      </c>
      <c r="C13" s="101" t="s">
        <v>62</v>
      </c>
      <c r="D13" s="101" t="s">
        <v>63</v>
      </c>
      <c r="E13" s="101" t="s">
        <v>64</v>
      </c>
      <c r="F13" s="101" t="s">
        <v>65</v>
      </c>
      <c r="G13" s="101" t="s">
        <v>66</v>
      </c>
      <c r="H13" s="101"/>
      <c r="I13" s="113" t="s">
        <v>67</v>
      </c>
      <c r="J13" s="101" t="s">
        <v>68</v>
      </c>
      <c r="K13" s="101" t="s">
        <v>69</v>
      </c>
      <c r="L13" s="101"/>
      <c r="M13" s="101"/>
      <c r="N13" s="101"/>
      <c r="O13" s="101"/>
      <c r="P13" s="101" t="s">
        <v>70</v>
      </c>
      <c r="Q13" s="101"/>
      <c r="R13" s="101"/>
      <c r="S13" s="101"/>
      <c r="T13" s="101"/>
      <c r="U13" s="106"/>
    </row>
    <row r="14" s="81" customFormat="1" ht="399" spans="1:21">
      <c r="A14" s="100" t="s">
        <v>71</v>
      </c>
      <c r="B14" s="101" t="s">
        <v>61</v>
      </c>
      <c r="C14" s="101" t="s">
        <v>62</v>
      </c>
      <c r="D14" s="101"/>
      <c r="E14" s="101" t="s">
        <v>64</v>
      </c>
      <c r="F14" s="101" t="s">
        <v>65</v>
      </c>
      <c r="G14" s="101" t="s">
        <v>66</v>
      </c>
      <c r="H14" s="101"/>
      <c r="I14" s="113" t="s">
        <v>72</v>
      </c>
      <c r="J14" s="101" t="s">
        <v>68</v>
      </c>
      <c r="K14" s="101" t="s">
        <v>73</v>
      </c>
      <c r="L14" s="101"/>
      <c r="M14" s="101"/>
      <c r="N14" s="101"/>
      <c r="O14" s="101"/>
      <c r="P14" s="101" t="s">
        <v>70</v>
      </c>
      <c r="Q14" s="101"/>
      <c r="R14" s="101"/>
      <c r="S14" s="101"/>
      <c r="T14" s="101"/>
      <c r="U14" s="106"/>
    </row>
    <row r="15" s="81" customFormat="1" ht="213.75" spans="1:21">
      <c r="A15" s="100" t="s">
        <v>74</v>
      </c>
      <c r="B15" s="101" t="s">
        <v>61</v>
      </c>
      <c r="C15" s="101" t="s">
        <v>62</v>
      </c>
      <c r="D15" s="101" t="s">
        <v>75</v>
      </c>
      <c r="E15" s="101" t="s">
        <v>64</v>
      </c>
      <c r="F15" s="101" t="s">
        <v>76</v>
      </c>
      <c r="G15" s="101" t="s">
        <v>66</v>
      </c>
      <c r="H15" s="101"/>
      <c r="I15" s="113" t="s">
        <v>77</v>
      </c>
      <c r="J15" s="101" t="s">
        <v>78</v>
      </c>
      <c r="K15" s="101" t="s">
        <v>79</v>
      </c>
      <c r="L15" s="101"/>
      <c r="M15" s="101"/>
      <c r="N15" s="101"/>
      <c r="O15" s="101"/>
      <c r="P15" s="101" t="s">
        <v>70</v>
      </c>
      <c r="Q15" s="101"/>
      <c r="R15" s="101"/>
      <c r="S15" s="101"/>
      <c r="T15" s="101"/>
      <c r="U15" s="106"/>
    </row>
    <row r="16" s="81" customFormat="1" ht="213.75" spans="1:21">
      <c r="A16" s="100" t="s">
        <v>80</v>
      </c>
      <c r="B16" s="101" t="s">
        <v>61</v>
      </c>
      <c r="C16" s="101" t="s">
        <v>62</v>
      </c>
      <c r="D16" s="101" t="s">
        <v>63</v>
      </c>
      <c r="E16" s="101" t="s">
        <v>64</v>
      </c>
      <c r="F16" s="101" t="s">
        <v>76</v>
      </c>
      <c r="G16" s="101" t="s">
        <v>66</v>
      </c>
      <c r="H16" s="101"/>
      <c r="I16" s="113" t="s">
        <v>81</v>
      </c>
      <c r="J16" s="101" t="s">
        <v>78</v>
      </c>
      <c r="K16" s="101" t="s">
        <v>79</v>
      </c>
      <c r="L16" s="101"/>
      <c r="M16" s="101"/>
      <c r="N16" s="101"/>
      <c r="O16" s="101"/>
      <c r="P16" s="101" t="s">
        <v>70</v>
      </c>
      <c r="Q16" s="101"/>
      <c r="R16" s="101"/>
      <c r="S16" s="101"/>
      <c r="T16" s="101"/>
      <c r="U16" s="106"/>
    </row>
    <row r="17" s="81" customFormat="1" ht="213.75" spans="1:21">
      <c r="A17" s="100" t="s">
        <v>82</v>
      </c>
      <c r="B17" s="101" t="s">
        <v>61</v>
      </c>
      <c r="C17" s="101" t="s">
        <v>62</v>
      </c>
      <c r="D17" s="101" t="s">
        <v>63</v>
      </c>
      <c r="E17" s="101" t="s">
        <v>64</v>
      </c>
      <c r="F17" s="101" t="s">
        <v>76</v>
      </c>
      <c r="G17" s="101" t="s">
        <v>66</v>
      </c>
      <c r="H17" s="101"/>
      <c r="I17" s="113" t="s">
        <v>83</v>
      </c>
      <c r="J17" s="101" t="s">
        <v>78</v>
      </c>
      <c r="K17" s="101" t="s">
        <v>79</v>
      </c>
      <c r="L17" s="101"/>
      <c r="M17" s="101"/>
      <c r="N17" s="101"/>
      <c r="O17" s="101"/>
      <c r="P17" s="101" t="s">
        <v>70</v>
      </c>
      <c r="Q17" s="101"/>
      <c r="R17" s="101"/>
      <c r="S17" s="101"/>
      <c r="T17" s="101"/>
      <c r="U17" s="106"/>
    </row>
    <row r="18" s="81" customFormat="1" ht="213.75" spans="1:21">
      <c r="A18" s="100" t="s">
        <v>84</v>
      </c>
      <c r="B18" s="101" t="s">
        <v>61</v>
      </c>
      <c r="C18" s="101" t="s">
        <v>62</v>
      </c>
      <c r="D18" s="101" t="s">
        <v>63</v>
      </c>
      <c r="E18" s="101" t="s">
        <v>64</v>
      </c>
      <c r="F18" s="101" t="s">
        <v>76</v>
      </c>
      <c r="G18" s="101" t="s">
        <v>66</v>
      </c>
      <c r="H18" s="101"/>
      <c r="I18" s="113" t="s">
        <v>85</v>
      </c>
      <c r="J18" s="101" t="s">
        <v>78</v>
      </c>
      <c r="K18" s="101" t="s">
        <v>79</v>
      </c>
      <c r="L18" s="101"/>
      <c r="M18" s="101"/>
      <c r="N18" s="101"/>
      <c r="O18" s="101"/>
      <c r="P18" s="101" t="s">
        <v>70</v>
      </c>
      <c r="Q18" s="101"/>
      <c r="R18" s="101"/>
      <c r="S18" s="101"/>
      <c r="T18" s="101"/>
      <c r="U18" s="106"/>
    </row>
    <row r="19" s="81" customFormat="1" ht="213.75" spans="1:21">
      <c r="A19" s="100" t="s">
        <v>86</v>
      </c>
      <c r="B19" s="101" t="s">
        <v>61</v>
      </c>
      <c r="C19" s="101" t="s">
        <v>62</v>
      </c>
      <c r="D19" s="101" t="s">
        <v>63</v>
      </c>
      <c r="E19" s="101" t="s">
        <v>64</v>
      </c>
      <c r="F19" s="101" t="s">
        <v>76</v>
      </c>
      <c r="G19" s="101" t="s">
        <v>66</v>
      </c>
      <c r="H19" s="101"/>
      <c r="I19" s="113" t="s">
        <v>87</v>
      </c>
      <c r="J19" s="101" t="s">
        <v>78</v>
      </c>
      <c r="K19" s="101" t="s">
        <v>79</v>
      </c>
      <c r="L19" s="101"/>
      <c r="M19" s="101"/>
      <c r="N19" s="101"/>
      <c r="O19" s="101"/>
      <c r="P19" s="101" t="s">
        <v>70</v>
      </c>
      <c r="Q19" s="101"/>
      <c r="R19" s="101"/>
      <c r="S19" s="101"/>
      <c r="T19" s="101"/>
      <c r="U19" s="106"/>
    </row>
    <row r="20" s="81" customFormat="1" ht="213.75" spans="1:21">
      <c r="A20" s="100" t="s">
        <v>88</v>
      </c>
      <c r="B20" s="101" t="s">
        <v>61</v>
      </c>
      <c r="C20" s="101" t="s">
        <v>62</v>
      </c>
      <c r="D20" s="101" t="s">
        <v>89</v>
      </c>
      <c r="E20" s="101" t="s">
        <v>64</v>
      </c>
      <c r="F20" s="101" t="s">
        <v>76</v>
      </c>
      <c r="G20" s="101" t="s">
        <v>66</v>
      </c>
      <c r="H20" s="101"/>
      <c r="I20" s="113" t="s">
        <v>90</v>
      </c>
      <c r="J20" s="101" t="s">
        <v>78</v>
      </c>
      <c r="K20" s="101" t="s">
        <v>79</v>
      </c>
      <c r="L20" s="101"/>
      <c r="M20" s="101"/>
      <c r="N20" s="101"/>
      <c r="O20" s="101"/>
      <c r="P20" s="101" t="s">
        <v>70</v>
      </c>
      <c r="Q20" s="101"/>
      <c r="R20" s="101"/>
      <c r="S20" s="101"/>
      <c r="T20" s="101"/>
      <c r="U20" s="106"/>
    </row>
    <row r="21" s="81" customFormat="1" ht="228" spans="1:21">
      <c r="A21" s="100" t="s">
        <v>91</v>
      </c>
      <c r="B21" s="101" t="s">
        <v>61</v>
      </c>
      <c r="C21" s="101" t="s">
        <v>62</v>
      </c>
      <c r="D21" s="101"/>
      <c r="E21" s="101" t="s">
        <v>64</v>
      </c>
      <c r="F21" s="101" t="s">
        <v>92</v>
      </c>
      <c r="G21" s="101" t="s">
        <v>66</v>
      </c>
      <c r="H21" s="101"/>
      <c r="I21" s="114" t="s">
        <v>93</v>
      </c>
      <c r="J21" s="101" t="s">
        <v>94</v>
      </c>
      <c r="K21" s="101" t="s">
        <v>95</v>
      </c>
      <c r="L21" s="101"/>
      <c r="M21" s="101"/>
      <c r="N21" s="101"/>
      <c r="O21" s="101"/>
      <c r="P21" s="101" t="s">
        <v>96</v>
      </c>
      <c r="Q21" s="101"/>
      <c r="R21" s="101"/>
      <c r="S21" s="101"/>
      <c r="T21" s="101"/>
      <c r="U21" s="106"/>
    </row>
    <row r="22" s="81" customFormat="1" ht="242.25" spans="1:21">
      <c r="A22" s="100" t="s">
        <v>97</v>
      </c>
      <c r="B22" s="101" t="s">
        <v>61</v>
      </c>
      <c r="C22" s="101" t="s">
        <v>62</v>
      </c>
      <c r="D22" s="101"/>
      <c r="E22" s="101" t="s">
        <v>64</v>
      </c>
      <c r="F22" s="101" t="s">
        <v>76</v>
      </c>
      <c r="G22" s="101" t="s">
        <v>66</v>
      </c>
      <c r="H22" s="101"/>
      <c r="I22" s="113" t="s">
        <v>98</v>
      </c>
      <c r="J22" s="101" t="s">
        <v>99</v>
      </c>
      <c r="K22" s="101" t="s">
        <v>100</v>
      </c>
      <c r="L22" s="101"/>
      <c r="M22" s="101"/>
      <c r="N22" s="101"/>
      <c r="O22" s="101"/>
      <c r="P22" s="101" t="s">
        <v>101</v>
      </c>
      <c r="Q22" s="101"/>
      <c r="R22" s="101"/>
      <c r="S22" s="101"/>
      <c r="T22" s="101"/>
      <c r="U22" s="106"/>
    </row>
    <row r="23" s="81" customFormat="1" ht="242.25" spans="1:21">
      <c r="A23" s="100" t="s">
        <v>102</v>
      </c>
      <c r="B23" s="101" t="s">
        <v>61</v>
      </c>
      <c r="C23" s="101" t="s">
        <v>62</v>
      </c>
      <c r="D23" s="101" t="s">
        <v>103</v>
      </c>
      <c r="E23" s="101" t="s">
        <v>64</v>
      </c>
      <c r="F23" s="101" t="s">
        <v>76</v>
      </c>
      <c r="G23" s="101" t="s">
        <v>66</v>
      </c>
      <c r="H23" s="101"/>
      <c r="I23" s="113" t="s">
        <v>104</v>
      </c>
      <c r="J23" s="101" t="s">
        <v>99</v>
      </c>
      <c r="K23" s="101" t="s">
        <v>105</v>
      </c>
      <c r="L23" s="101"/>
      <c r="M23" s="101"/>
      <c r="N23" s="101"/>
      <c r="O23" s="101"/>
      <c r="P23" s="101" t="s">
        <v>101</v>
      </c>
      <c r="Q23" s="101"/>
      <c r="R23" s="101"/>
      <c r="S23" s="101"/>
      <c r="T23" s="101"/>
      <c r="U23" s="106"/>
    </row>
    <row r="24" s="81" customFormat="1" ht="270.75" spans="1:21">
      <c r="A24" s="100" t="s">
        <v>106</v>
      </c>
      <c r="B24" s="101" t="s">
        <v>61</v>
      </c>
      <c r="C24" s="101" t="s">
        <v>62</v>
      </c>
      <c r="D24" s="101" t="s">
        <v>107</v>
      </c>
      <c r="E24" s="101" t="s">
        <v>64</v>
      </c>
      <c r="F24" s="101" t="s">
        <v>76</v>
      </c>
      <c r="G24" s="101" t="s">
        <v>66</v>
      </c>
      <c r="H24" s="101"/>
      <c r="I24" s="113" t="s">
        <v>108</v>
      </c>
      <c r="J24" s="101" t="s">
        <v>109</v>
      </c>
      <c r="K24" s="101" t="s">
        <v>110</v>
      </c>
      <c r="L24" s="101"/>
      <c r="M24" s="101"/>
      <c r="N24" s="101"/>
      <c r="O24" s="101"/>
      <c r="P24" s="101" t="s">
        <v>70</v>
      </c>
      <c r="Q24" s="101"/>
      <c r="R24" s="101"/>
      <c r="S24" s="101"/>
      <c r="T24" s="101"/>
      <c r="U24" s="106"/>
    </row>
    <row r="25" s="81" customFormat="1" ht="270.75" spans="1:21">
      <c r="A25" s="100" t="s">
        <v>111</v>
      </c>
      <c r="B25" s="101" t="s">
        <v>61</v>
      </c>
      <c r="C25" s="101" t="s">
        <v>62</v>
      </c>
      <c r="D25" s="101" t="s">
        <v>112</v>
      </c>
      <c r="E25" s="101" t="s">
        <v>64</v>
      </c>
      <c r="F25" s="101" t="s">
        <v>76</v>
      </c>
      <c r="G25" s="101" t="s">
        <v>66</v>
      </c>
      <c r="H25" s="101"/>
      <c r="I25" s="113" t="s">
        <v>113</v>
      </c>
      <c r="J25" s="101" t="s">
        <v>109</v>
      </c>
      <c r="K25" s="101" t="s">
        <v>114</v>
      </c>
      <c r="L25" s="115"/>
      <c r="M25" s="101"/>
      <c r="N25" s="101"/>
      <c r="O25" s="101"/>
      <c r="P25" s="101" t="s">
        <v>70</v>
      </c>
      <c r="Q25" s="101"/>
      <c r="R25" s="101"/>
      <c r="S25" s="101"/>
      <c r="T25" s="101"/>
      <c r="U25" s="106"/>
    </row>
    <row r="26" s="81" customFormat="1" ht="242.25" spans="1:21">
      <c r="A26" s="100" t="s">
        <v>115</v>
      </c>
      <c r="B26" s="101" t="s">
        <v>61</v>
      </c>
      <c r="C26" s="101" t="s">
        <v>62</v>
      </c>
      <c r="D26" s="101"/>
      <c r="E26" s="101" t="s">
        <v>64</v>
      </c>
      <c r="F26" s="101" t="s">
        <v>76</v>
      </c>
      <c r="G26" s="101" t="s">
        <v>66</v>
      </c>
      <c r="H26" s="101"/>
      <c r="I26" s="113" t="s">
        <v>116</v>
      </c>
      <c r="J26" s="101" t="s">
        <v>117</v>
      </c>
      <c r="K26" s="101" t="s">
        <v>118</v>
      </c>
      <c r="L26" s="101"/>
      <c r="M26" s="101"/>
      <c r="N26" s="101"/>
      <c r="O26" s="101"/>
      <c r="P26" s="101" t="s">
        <v>70</v>
      </c>
      <c r="Q26" s="101"/>
      <c r="R26" s="101"/>
      <c r="S26" s="101"/>
      <c r="T26" s="101"/>
      <c r="U26" s="106"/>
    </row>
    <row r="27" s="81" customFormat="1" ht="242.25" spans="1:21">
      <c r="A27" s="100" t="s">
        <v>119</v>
      </c>
      <c r="B27" s="101" t="s">
        <v>61</v>
      </c>
      <c r="C27" s="101" t="s">
        <v>62</v>
      </c>
      <c r="D27" s="101"/>
      <c r="E27" s="101" t="s">
        <v>64</v>
      </c>
      <c r="F27" s="101" t="s">
        <v>76</v>
      </c>
      <c r="G27" s="101" t="s">
        <v>66</v>
      </c>
      <c r="H27" s="101"/>
      <c r="I27" s="113" t="s">
        <v>120</v>
      </c>
      <c r="J27" s="101" t="s">
        <v>121</v>
      </c>
      <c r="K27" s="101" t="s">
        <v>122</v>
      </c>
      <c r="L27" s="101"/>
      <c r="M27" s="101"/>
      <c r="N27" s="101"/>
      <c r="O27" s="101"/>
      <c r="P27" s="101" t="s">
        <v>70</v>
      </c>
      <c r="Q27" s="101"/>
      <c r="R27" s="101"/>
      <c r="S27" s="101"/>
      <c r="T27" s="101"/>
      <c r="U27" s="106"/>
    </row>
    <row r="28" s="81" customFormat="1" ht="242.25" spans="1:21">
      <c r="A28" s="100" t="s">
        <v>123</v>
      </c>
      <c r="B28" s="101" t="s">
        <v>61</v>
      </c>
      <c r="C28" s="101" t="s">
        <v>62</v>
      </c>
      <c r="D28" s="101"/>
      <c r="E28" s="101" t="s">
        <v>64</v>
      </c>
      <c r="F28" s="101" t="s">
        <v>76</v>
      </c>
      <c r="G28" s="101" t="s">
        <v>66</v>
      </c>
      <c r="H28" s="101"/>
      <c r="I28" s="113" t="s">
        <v>124</v>
      </c>
      <c r="J28" s="101" t="s">
        <v>121</v>
      </c>
      <c r="K28" s="101" t="s">
        <v>125</v>
      </c>
      <c r="L28" s="101"/>
      <c r="M28" s="101"/>
      <c r="N28" s="101"/>
      <c r="O28" s="101"/>
      <c r="P28" s="101" t="s">
        <v>70</v>
      </c>
      <c r="Q28" s="101"/>
      <c r="R28" s="101"/>
      <c r="S28" s="101"/>
      <c r="T28" s="101"/>
      <c r="U28" s="106"/>
    </row>
    <row r="29" s="81" customFormat="1" ht="242.25" spans="1:21">
      <c r="A29" s="100" t="s">
        <v>126</v>
      </c>
      <c r="B29" s="101" t="s">
        <v>61</v>
      </c>
      <c r="C29" s="101" t="s">
        <v>62</v>
      </c>
      <c r="D29" s="101"/>
      <c r="E29" s="101" t="s">
        <v>64</v>
      </c>
      <c r="F29" s="101" t="s">
        <v>76</v>
      </c>
      <c r="G29" s="101" t="s">
        <v>66</v>
      </c>
      <c r="H29" s="101"/>
      <c r="I29" s="113" t="s">
        <v>127</v>
      </c>
      <c r="J29" s="101" t="s">
        <v>128</v>
      </c>
      <c r="K29" s="101" t="s">
        <v>129</v>
      </c>
      <c r="L29" s="101"/>
      <c r="M29" s="101"/>
      <c r="N29" s="101"/>
      <c r="O29" s="101"/>
      <c r="P29" s="101" t="s">
        <v>70</v>
      </c>
      <c r="Q29" s="101"/>
      <c r="R29" s="101"/>
      <c r="S29" s="101"/>
      <c r="T29" s="101"/>
      <c r="U29" s="106"/>
    </row>
    <row r="30" s="81" customFormat="1" ht="256.5" spans="1:21">
      <c r="A30" s="100" t="s">
        <v>130</v>
      </c>
      <c r="B30" s="101" t="s">
        <v>61</v>
      </c>
      <c r="C30" s="101" t="s">
        <v>62</v>
      </c>
      <c r="D30" s="101"/>
      <c r="E30" s="101" t="s">
        <v>64</v>
      </c>
      <c r="F30" s="101" t="s">
        <v>76</v>
      </c>
      <c r="G30" s="101" t="s">
        <v>66</v>
      </c>
      <c r="H30" s="101"/>
      <c r="I30" s="113" t="s">
        <v>131</v>
      </c>
      <c r="J30" s="101" t="s">
        <v>132</v>
      </c>
      <c r="K30" s="101" t="s">
        <v>133</v>
      </c>
      <c r="L30" s="101"/>
      <c r="M30" s="101"/>
      <c r="N30" s="101"/>
      <c r="O30" s="101"/>
      <c r="P30" s="101" t="s">
        <v>70</v>
      </c>
      <c r="Q30" s="101"/>
      <c r="R30" s="101"/>
      <c r="S30" s="101"/>
      <c r="T30" s="101"/>
      <c r="U30" s="106"/>
    </row>
    <row r="31" s="81" customFormat="1" ht="242.25" spans="1:21">
      <c r="A31" s="100" t="s">
        <v>134</v>
      </c>
      <c r="B31" s="101" t="s">
        <v>61</v>
      </c>
      <c r="C31" s="101" t="s">
        <v>62</v>
      </c>
      <c r="D31" s="101"/>
      <c r="E31" s="101" t="s">
        <v>64</v>
      </c>
      <c r="F31" s="101" t="s">
        <v>76</v>
      </c>
      <c r="G31" s="101" t="s">
        <v>66</v>
      </c>
      <c r="H31" s="101"/>
      <c r="I31" s="113" t="s">
        <v>135</v>
      </c>
      <c r="J31" s="101" t="s">
        <v>128</v>
      </c>
      <c r="K31" s="101" t="s">
        <v>136</v>
      </c>
      <c r="L31" s="101"/>
      <c r="M31" s="101"/>
      <c r="N31" s="101"/>
      <c r="O31" s="101"/>
      <c r="P31" s="101" t="s">
        <v>70</v>
      </c>
      <c r="Q31" s="101"/>
      <c r="R31" s="101"/>
      <c r="S31" s="101"/>
      <c r="T31" s="101"/>
      <c r="U31" s="106"/>
    </row>
    <row r="32" s="81" customFormat="1" ht="28.5" spans="1:21">
      <c r="A32" s="100" t="s">
        <v>137</v>
      </c>
      <c r="B32" s="101" t="s">
        <v>61</v>
      </c>
      <c r="C32" s="101" t="s">
        <v>62</v>
      </c>
      <c r="D32" s="101"/>
      <c r="E32" s="101" t="s">
        <v>64</v>
      </c>
      <c r="F32" s="101" t="s">
        <v>138</v>
      </c>
      <c r="G32" s="101" t="s">
        <v>66</v>
      </c>
      <c r="H32" s="101"/>
      <c r="I32" s="113" t="s">
        <v>139</v>
      </c>
      <c r="J32" s="101"/>
      <c r="K32" s="101" t="s">
        <v>140</v>
      </c>
      <c r="L32" s="116"/>
      <c r="M32" s="101"/>
      <c r="N32" s="101"/>
      <c r="O32" s="101"/>
      <c r="P32" s="101" t="s">
        <v>101</v>
      </c>
      <c r="Q32" s="101"/>
      <c r="R32" s="101"/>
      <c r="S32" s="101"/>
      <c r="T32" s="101"/>
      <c r="U32" s="106"/>
    </row>
    <row r="33" ht="28.5" spans="1:21">
      <c r="A33" s="100" t="s">
        <v>141</v>
      </c>
      <c r="B33" s="101" t="s">
        <v>61</v>
      </c>
      <c r="C33" s="101" t="s">
        <v>62</v>
      </c>
      <c r="D33" s="101"/>
      <c r="E33" s="101" t="s">
        <v>64</v>
      </c>
      <c r="F33" s="101" t="s">
        <v>138</v>
      </c>
      <c r="G33" s="101" t="s">
        <v>66</v>
      </c>
      <c r="H33" s="100"/>
      <c r="I33" s="113" t="s">
        <v>142</v>
      </c>
      <c r="J33" s="101"/>
      <c r="K33" s="101" t="s">
        <v>140</v>
      </c>
      <c r="L33" s="116"/>
      <c r="M33" s="117"/>
      <c r="N33" s="101"/>
      <c r="O33" s="101"/>
      <c r="P33" s="101" t="s">
        <v>101</v>
      </c>
      <c r="Q33" s="117"/>
      <c r="R33" s="117"/>
      <c r="S33" s="101"/>
      <c r="T33" s="101"/>
      <c r="U33" s="125"/>
    </row>
    <row r="34" ht="28.5" spans="1:21">
      <c r="A34" s="100" t="s">
        <v>143</v>
      </c>
      <c r="B34" s="101" t="s">
        <v>61</v>
      </c>
      <c r="C34" s="101" t="s">
        <v>62</v>
      </c>
      <c r="D34" s="101"/>
      <c r="E34" s="101" t="s">
        <v>64</v>
      </c>
      <c r="F34" s="101" t="s">
        <v>138</v>
      </c>
      <c r="G34" s="101" t="s">
        <v>66</v>
      </c>
      <c r="H34" s="100"/>
      <c r="I34" s="113" t="s">
        <v>144</v>
      </c>
      <c r="J34" s="101"/>
      <c r="K34" s="101" t="s">
        <v>140</v>
      </c>
      <c r="L34" s="116"/>
      <c r="M34" s="117"/>
      <c r="N34" s="101"/>
      <c r="O34" s="101"/>
      <c r="P34" s="101" t="s">
        <v>101</v>
      </c>
      <c r="Q34" s="117"/>
      <c r="R34" s="117"/>
      <c r="S34" s="101"/>
      <c r="T34" s="101"/>
      <c r="U34" s="125"/>
    </row>
    <row r="35" ht="28.5" spans="1:21">
      <c r="A35" s="100" t="s">
        <v>145</v>
      </c>
      <c r="B35" s="101" t="s">
        <v>61</v>
      </c>
      <c r="C35" s="101" t="s">
        <v>62</v>
      </c>
      <c r="D35" s="101"/>
      <c r="E35" s="101" t="s">
        <v>64</v>
      </c>
      <c r="F35" s="101" t="s">
        <v>138</v>
      </c>
      <c r="G35" s="101" t="s">
        <v>66</v>
      </c>
      <c r="H35" s="100"/>
      <c r="I35" s="118" t="s">
        <v>146</v>
      </c>
      <c r="J35" s="101"/>
      <c r="K35" s="101" t="s">
        <v>140</v>
      </c>
      <c r="L35" s="101"/>
      <c r="M35" s="117"/>
      <c r="N35" s="101"/>
      <c r="O35" s="101"/>
      <c r="P35" s="101" t="s">
        <v>101</v>
      </c>
      <c r="Q35" s="117"/>
      <c r="R35" s="117"/>
      <c r="S35" s="101"/>
      <c r="T35" s="101"/>
      <c r="U35" s="125"/>
    </row>
    <row r="36" ht="28.5" spans="1:21">
      <c r="A36" s="100" t="s">
        <v>147</v>
      </c>
      <c r="B36" s="101" t="s">
        <v>61</v>
      </c>
      <c r="C36" s="101" t="s">
        <v>62</v>
      </c>
      <c r="D36" s="101"/>
      <c r="E36" s="101" t="s">
        <v>64</v>
      </c>
      <c r="F36" s="101" t="s">
        <v>138</v>
      </c>
      <c r="G36" s="101" t="s">
        <v>66</v>
      </c>
      <c r="H36" s="100"/>
      <c r="I36" s="119" t="s">
        <v>148</v>
      </c>
      <c r="J36" s="101"/>
      <c r="K36" s="101" t="s">
        <v>149</v>
      </c>
      <c r="L36" s="101"/>
      <c r="M36" s="117"/>
      <c r="N36" s="101"/>
      <c r="O36" s="101"/>
      <c r="P36" s="101" t="s">
        <v>101</v>
      </c>
      <c r="Q36" s="117"/>
      <c r="R36" s="117"/>
      <c r="S36" s="101"/>
      <c r="T36" s="101"/>
      <c r="U36" s="125"/>
    </row>
    <row r="37" ht="28.5" spans="1:20">
      <c r="A37" s="100" t="s">
        <v>150</v>
      </c>
      <c r="B37" s="101" t="s">
        <v>61</v>
      </c>
      <c r="C37" s="101" t="s">
        <v>62</v>
      </c>
      <c r="D37" s="101"/>
      <c r="E37" s="101" t="s">
        <v>64</v>
      </c>
      <c r="F37" s="101" t="s">
        <v>138</v>
      </c>
      <c r="G37" s="101" t="s">
        <v>66</v>
      </c>
      <c r="H37" s="100"/>
      <c r="I37" s="119" t="s">
        <v>151</v>
      </c>
      <c r="J37" s="104"/>
      <c r="K37" s="101" t="s">
        <v>149</v>
      </c>
      <c r="L37" s="104"/>
      <c r="M37" s="120"/>
      <c r="N37" s="104"/>
      <c r="O37" s="104"/>
      <c r="P37" s="104" t="s">
        <v>101</v>
      </c>
      <c r="Q37" s="120"/>
      <c r="R37" s="120"/>
      <c r="S37" s="104"/>
      <c r="T37" s="104"/>
    </row>
    <row r="38" ht="28.5" spans="1:20">
      <c r="A38" s="100" t="s">
        <v>152</v>
      </c>
      <c r="B38" s="101" t="s">
        <v>61</v>
      </c>
      <c r="C38" s="102" t="s">
        <v>62</v>
      </c>
      <c r="D38" s="102"/>
      <c r="E38" s="102" t="s">
        <v>64</v>
      </c>
      <c r="F38" s="102" t="s">
        <v>138</v>
      </c>
      <c r="G38" s="102" t="s">
        <v>66</v>
      </c>
      <c r="H38" s="103"/>
      <c r="I38" s="121" t="s">
        <v>153</v>
      </c>
      <c r="J38" s="122"/>
      <c r="K38" s="102" t="s">
        <v>149</v>
      </c>
      <c r="L38" s="122"/>
      <c r="M38" s="123"/>
      <c r="N38" s="122"/>
      <c r="O38" s="122"/>
      <c r="P38" s="122" t="s">
        <v>101</v>
      </c>
      <c r="Q38" s="123"/>
      <c r="R38" s="123"/>
      <c r="S38" s="122"/>
      <c r="T38" s="122"/>
    </row>
    <row r="39" ht="28.5" spans="1:20">
      <c r="A39" s="100" t="s">
        <v>154</v>
      </c>
      <c r="B39" s="101" t="s">
        <v>61</v>
      </c>
      <c r="C39" s="101" t="s">
        <v>62</v>
      </c>
      <c r="D39" s="101"/>
      <c r="E39" s="101" t="s">
        <v>64</v>
      </c>
      <c r="F39" s="104" t="s">
        <v>138</v>
      </c>
      <c r="G39" s="101" t="s">
        <v>66</v>
      </c>
      <c r="H39" s="105"/>
      <c r="I39" s="113" t="s">
        <v>155</v>
      </c>
      <c r="J39" s="104"/>
      <c r="K39" s="113" t="s">
        <v>156</v>
      </c>
      <c r="L39" s="104"/>
      <c r="M39" s="120"/>
      <c r="N39" s="104"/>
      <c r="O39" s="104"/>
      <c r="P39" s="104" t="s">
        <v>101</v>
      </c>
      <c r="Q39" s="120"/>
      <c r="R39" s="120"/>
      <c r="S39" s="104"/>
      <c r="T39" s="104"/>
    </row>
    <row r="40" ht="45" spans="1:20">
      <c r="A40" s="100" t="s">
        <v>157</v>
      </c>
      <c r="B40" s="104" t="s">
        <v>61</v>
      </c>
      <c r="C40" s="104" t="s">
        <v>62</v>
      </c>
      <c r="D40" s="104"/>
      <c r="E40" s="104" t="s">
        <v>64</v>
      </c>
      <c r="F40" s="104" t="s">
        <v>92</v>
      </c>
      <c r="G40" s="101" t="s">
        <v>66</v>
      </c>
      <c r="H40" s="105"/>
      <c r="I40" s="113" t="s">
        <v>158</v>
      </c>
      <c r="J40" s="104"/>
      <c r="K40" s="104" t="s">
        <v>159</v>
      </c>
      <c r="L40" s="104"/>
      <c r="M40" s="120"/>
      <c r="N40" s="104"/>
      <c r="O40" s="104"/>
      <c r="P40" s="104" t="s">
        <v>101</v>
      </c>
      <c r="Q40" s="120"/>
      <c r="R40" s="120"/>
      <c r="S40" s="104"/>
      <c r="T40" s="104"/>
    </row>
    <row r="41" ht="30" spans="1:20">
      <c r="A41" s="100" t="s">
        <v>160</v>
      </c>
      <c r="B41" s="104" t="s">
        <v>61</v>
      </c>
      <c r="C41" s="104" t="s">
        <v>62</v>
      </c>
      <c r="D41" s="104"/>
      <c r="E41" s="104" t="s">
        <v>64</v>
      </c>
      <c r="F41" s="104" t="s">
        <v>92</v>
      </c>
      <c r="G41" s="101" t="s">
        <v>66</v>
      </c>
      <c r="H41" s="105"/>
      <c r="I41" s="113" t="s">
        <v>161</v>
      </c>
      <c r="J41" s="104"/>
      <c r="K41" s="104" t="s">
        <v>162</v>
      </c>
      <c r="L41" s="104"/>
      <c r="M41" s="120"/>
      <c r="N41" s="104"/>
      <c r="O41" s="104"/>
      <c r="P41" s="104" t="s">
        <v>101</v>
      </c>
      <c r="Q41" s="120"/>
      <c r="R41" s="120"/>
      <c r="S41" s="104"/>
      <c r="T41" s="104"/>
    </row>
    <row r="42" ht="30" spans="1:20">
      <c r="A42" s="100" t="s">
        <v>163</v>
      </c>
      <c r="B42" s="104" t="s">
        <v>164</v>
      </c>
      <c r="C42" s="104" t="s">
        <v>165</v>
      </c>
      <c r="D42" s="104"/>
      <c r="E42" s="104" t="s">
        <v>166</v>
      </c>
      <c r="F42" s="104" t="s">
        <v>92</v>
      </c>
      <c r="G42" s="101" t="s">
        <v>66</v>
      </c>
      <c r="H42" s="105"/>
      <c r="I42" s="104" t="s">
        <v>167</v>
      </c>
      <c r="J42" s="104"/>
      <c r="K42" s="104"/>
      <c r="L42" s="104"/>
      <c r="M42" s="120"/>
      <c r="N42" s="104" t="s">
        <v>168</v>
      </c>
      <c r="O42" s="104"/>
      <c r="P42" s="104" t="s">
        <v>101</v>
      </c>
      <c r="Q42" s="120"/>
      <c r="R42" s="120"/>
      <c r="S42" s="104"/>
      <c r="T42" s="104"/>
    </row>
    <row r="43" ht="30" spans="1:20">
      <c r="A43" s="100" t="s">
        <v>169</v>
      </c>
      <c r="B43" s="104" t="s">
        <v>164</v>
      </c>
      <c r="C43" s="104" t="s">
        <v>165</v>
      </c>
      <c r="D43" s="104"/>
      <c r="E43" s="104" t="s">
        <v>170</v>
      </c>
      <c r="F43" s="104" t="s">
        <v>76</v>
      </c>
      <c r="G43" s="101" t="s">
        <v>66</v>
      </c>
      <c r="H43" s="105"/>
      <c r="I43" s="104" t="s">
        <v>171</v>
      </c>
      <c r="J43" s="104"/>
      <c r="K43" s="104" t="s">
        <v>172</v>
      </c>
      <c r="L43" s="104"/>
      <c r="M43" s="120"/>
      <c r="N43" s="104"/>
      <c r="O43" s="104"/>
      <c r="P43" s="104" t="s">
        <v>101</v>
      </c>
      <c r="Q43" s="120"/>
      <c r="R43" s="120"/>
      <c r="S43" s="104"/>
      <c r="T43" s="104"/>
    </row>
    <row r="44" spans="2:20">
      <c r="B44" s="82"/>
      <c r="C44" s="82"/>
      <c r="E44" s="82"/>
      <c r="F44" s="82"/>
      <c r="G44" s="106"/>
      <c r="I44" s="82"/>
      <c r="J44" s="82"/>
      <c r="K44" s="82"/>
      <c r="L44" s="82"/>
      <c r="N44" s="82"/>
      <c r="O44" s="82"/>
      <c r="P44" s="82"/>
      <c r="S44" s="82"/>
      <c r="T44" s="82"/>
    </row>
    <row r="45" spans="2:20">
      <c r="B45" s="82"/>
      <c r="C45" s="82"/>
      <c r="E45" s="82"/>
      <c r="F45" s="82"/>
      <c r="G45" s="106"/>
      <c r="I45" s="82"/>
      <c r="J45" s="82"/>
      <c r="K45" s="82"/>
      <c r="L45" s="82"/>
      <c r="N45" s="82"/>
      <c r="O45" s="82"/>
      <c r="P45" s="82"/>
      <c r="S45" s="82"/>
      <c r="T45" s="82"/>
    </row>
    <row r="46" spans="2:20">
      <c r="B46" s="82"/>
      <c r="C46" s="82"/>
      <c r="E46" s="82"/>
      <c r="F46" s="82"/>
      <c r="G46" s="106"/>
      <c r="I46" s="82"/>
      <c r="J46" s="82"/>
      <c r="K46" s="82"/>
      <c r="L46" s="82"/>
      <c r="N46" s="82"/>
      <c r="O46" s="82"/>
      <c r="P46" s="82"/>
      <c r="S46" s="82"/>
      <c r="T46" s="82"/>
    </row>
    <row r="47" spans="2:20">
      <c r="B47" s="82"/>
      <c r="C47" s="82"/>
      <c r="E47" s="82"/>
      <c r="F47" s="82"/>
      <c r="G47" s="106"/>
      <c r="I47" s="82"/>
      <c r="J47" s="82"/>
      <c r="K47" s="82"/>
      <c r="L47" s="82"/>
      <c r="N47" s="82"/>
      <c r="O47" s="82"/>
      <c r="P47" s="82"/>
      <c r="S47" s="82"/>
      <c r="T47" s="82"/>
    </row>
    <row r="48" spans="2:20">
      <c r="B48" s="82"/>
      <c r="C48" s="82"/>
      <c r="E48" s="82"/>
      <c r="F48" s="82"/>
      <c r="G48" s="106"/>
      <c r="I48" s="82"/>
      <c r="J48" s="82"/>
      <c r="K48" s="82"/>
      <c r="L48" s="82"/>
      <c r="N48" s="82"/>
      <c r="O48" s="82"/>
      <c r="P48" s="82"/>
      <c r="S48" s="82"/>
      <c r="T48" s="82"/>
    </row>
    <row r="49" spans="2:20">
      <c r="B49" s="82"/>
      <c r="C49" s="82"/>
      <c r="E49" s="82"/>
      <c r="F49" s="82"/>
      <c r="G49" s="106"/>
      <c r="I49" s="82"/>
      <c r="J49" s="82"/>
      <c r="K49" s="82"/>
      <c r="L49" s="82"/>
      <c r="N49" s="82"/>
      <c r="O49" s="82"/>
      <c r="P49" s="82"/>
      <c r="S49" s="82"/>
      <c r="T49" s="82"/>
    </row>
    <row r="50" spans="2:20">
      <c r="B50" s="82"/>
      <c r="C50" s="82"/>
      <c r="E50" s="82"/>
      <c r="F50" s="82"/>
      <c r="G50" s="106"/>
      <c r="I50" s="82"/>
      <c r="J50" s="82"/>
      <c r="K50" s="82"/>
      <c r="L50" s="82"/>
      <c r="N50" s="82"/>
      <c r="O50" s="82"/>
      <c r="P50" s="82"/>
      <c r="S50" s="82"/>
      <c r="T50" s="82"/>
    </row>
    <row r="51" spans="2:20">
      <c r="B51" s="82"/>
      <c r="C51" s="82"/>
      <c r="E51" s="82"/>
      <c r="F51" s="82"/>
      <c r="G51" s="106"/>
      <c r="I51" s="82"/>
      <c r="J51" s="82"/>
      <c r="K51" s="82"/>
      <c r="L51" s="82"/>
      <c r="N51" s="82"/>
      <c r="O51" s="82"/>
      <c r="P51" s="82"/>
      <c r="S51" s="82"/>
      <c r="T51" s="82"/>
    </row>
    <row r="52" spans="2:20">
      <c r="B52" s="82"/>
      <c r="C52" s="82"/>
      <c r="E52" s="82"/>
      <c r="F52" s="82"/>
      <c r="G52" s="106"/>
      <c r="I52" s="82"/>
      <c r="J52" s="82"/>
      <c r="K52" s="82"/>
      <c r="L52" s="82"/>
      <c r="N52" s="82"/>
      <c r="O52" s="82"/>
      <c r="P52" s="82"/>
      <c r="S52" s="82"/>
      <c r="T52" s="82"/>
    </row>
    <row r="53" spans="2:20">
      <c r="B53" s="82"/>
      <c r="C53" s="82"/>
      <c r="E53" s="82"/>
      <c r="F53" s="82"/>
      <c r="G53" s="106"/>
      <c r="I53" s="82"/>
      <c r="J53" s="82"/>
      <c r="K53" s="82"/>
      <c r="L53" s="82"/>
      <c r="N53" s="82"/>
      <c r="O53" s="82"/>
      <c r="P53" s="82"/>
      <c r="S53" s="82"/>
      <c r="T53" s="82"/>
    </row>
    <row r="54" spans="2:20">
      <c r="B54" s="82"/>
      <c r="C54" s="82"/>
      <c r="E54" s="82"/>
      <c r="F54" s="82"/>
      <c r="G54" s="106"/>
      <c r="I54" s="82"/>
      <c r="J54" s="82"/>
      <c r="K54" s="82"/>
      <c r="L54" s="82"/>
      <c r="N54" s="82"/>
      <c r="O54" s="82"/>
      <c r="P54" s="82"/>
      <c r="S54" s="82"/>
      <c r="T54" s="82"/>
    </row>
    <row r="55" spans="2:20">
      <c r="B55" s="82"/>
      <c r="C55" s="82"/>
      <c r="E55" s="82"/>
      <c r="F55" s="82"/>
      <c r="G55" s="106"/>
      <c r="I55" s="82"/>
      <c r="J55" s="82"/>
      <c r="K55" s="82"/>
      <c r="L55" s="82"/>
      <c r="N55" s="82"/>
      <c r="O55" s="82"/>
      <c r="P55" s="82"/>
      <c r="S55" s="82"/>
      <c r="T55" s="82"/>
    </row>
    <row r="56" spans="2:20">
      <c r="B56" s="82"/>
      <c r="C56" s="82"/>
      <c r="E56" s="82"/>
      <c r="F56" s="82"/>
      <c r="G56" s="106"/>
      <c r="I56" s="82"/>
      <c r="J56" s="82"/>
      <c r="K56" s="82"/>
      <c r="L56" s="82"/>
      <c r="N56" s="82"/>
      <c r="O56" s="82"/>
      <c r="P56" s="82"/>
      <c r="S56" s="82"/>
      <c r="T56" s="82"/>
    </row>
    <row r="57" spans="2:20">
      <c r="B57" s="82"/>
      <c r="C57" s="82"/>
      <c r="E57" s="82"/>
      <c r="F57" s="82"/>
      <c r="G57" s="106"/>
      <c r="I57" s="82"/>
      <c r="J57" s="82"/>
      <c r="K57" s="82"/>
      <c r="L57" s="82"/>
      <c r="N57" s="82"/>
      <c r="O57" s="82"/>
      <c r="P57" s="82"/>
      <c r="S57" s="82"/>
      <c r="T57" s="82"/>
    </row>
    <row r="58" spans="2:20">
      <c r="B58" s="82"/>
      <c r="C58" s="82"/>
      <c r="E58" s="82"/>
      <c r="F58" s="82"/>
      <c r="G58" s="106"/>
      <c r="I58" s="82"/>
      <c r="J58" s="82"/>
      <c r="K58" s="82"/>
      <c r="L58" s="82"/>
      <c r="N58" s="82"/>
      <c r="O58" s="82"/>
      <c r="P58" s="82"/>
      <c r="S58" s="82"/>
      <c r="T58" s="82"/>
    </row>
    <row r="59" spans="2:20">
      <c r="B59" s="82"/>
      <c r="C59" s="82"/>
      <c r="E59" s="82"/>
      <c r="F59" s="82"/>
      <c r="G59" s="106"/>
      <c r="I59" s="82"/>
      <c r="J59" s="82"/>
      <c r="K59" s="82"/>
      <c r="L59" s="82"/>
      <c r="N59" s="82"/>
      <c r="O59" s="82"/>
      <c r="P59" s="82"/>
      <c r="S59" s="82"/>
      <c r="T59" s="82"/>
    </row>
    <row r="60" spans="2:20">
      <c r="B60" s="82"/>
      <c r="C60" s="82"/>
      <c r="E60" s="82"/>
      <c r="F60" s="82"/>
      <c r="G60" s="106"/>
      <c r="I60" s="82"/>
      <c r="J60" s="82"/>
      <c r="K60" s="82"/>
      <c r="L60" s="124"/>
      <c r="N60" s="82"/>
      <c r="O60" s="82"/>
      <c r="P60" s="82"/>
      <c r="S60" s="82"/>
      <c r="T60" s="82"/>
    </row>
    <row r="61" spans="2:20">
      <c r="B61" s="82"/>
      <c r="C61" s="82"/>
      <c r="E61" s="82"/>
      <c r="F61" s="82"/>
      <c r="G61" s="106"/>
      <c r="I61" s="82"/>
      <c r="J61" s="82"/>
      <c r="K61" s="82"/>
      <c r="L61" s="124"/>
      <c r="N61" s="82"/>
      <c r="O61" s="82"/>
      <c r="P61" s="82"/>
      <c r="S61" s="82"/>
      <c r="T61" s="82"/>
    </row>
    <row r="62" spans="2:20">
      <c r="B62" s="82"/>
      <c r="C62" s="82"/>
      <c r="E62" s="82"/>
      <c r="F62" s="82"/>
      <c r="G62" s="106"/>
      <c r="I62" s="82"/>
      <c r="J62" s="82"/>
      <c r="K62" s="82"/>
      <c r="L62" s="124"/>
      <c r="N62" s="82"/>
      <c r="O62" s="82"/>
      <c r="P62" s="82"/>
      <c r="S62" s="82"/>
      <c r="T62" s="82"/>
    </row>
    <row r="63" spans="2:20">
      <c r="B63" s="82"/>
      <c r="C63" s="82"/>
      <c r="E63" s="82"/>
      <c r="F63" s="82"/>
      <c r="G63" s="106"/>
      <c r="I63" s="82"/>
      <c r="J63" s="82"/>
      <c r="K63" s="82"/>
      <c r="L63" s="124"/>
      <c r="N63" s="82"/>
      <c r="O63" s="82"/>
      <c r="P63" s="82"/>
      <c r="S63" s="82"/>
      <c r="T63" s="82"/>
    </row>
    <row r="64" spans="2:20">
      <c r="B64" s="82"/>
      <c r="C64" s="82"/>
      <c r="E64" s="82"/>
      <c r="F64" s="82"/>
      <c r="G64" s="106"/>
      <c r="I64" s="82"/>
      <c r="J64" s="82"/>
      <c r="K64" s="82"/>
      <c r="L64" s="124"/>
      <c r="N64" s="82"/>
      <c r="O64" s="82"/>
      <c r="P64" s="82"/>
      <c r="S64" s="82"/>
      <c r="T64" s="82"/>
    </row>
    <row r="65" spans="2:20">
      <c r="B65" s="82"/>
      <c r="C65" s="82"/>
      <c r="E65" s="82"/>
      <c r="F65" s="82"/>
      <c r="G65" s="106"/>
      <c r="I65" s="82"/>
      <c r="J65" s="82"/>
      <c r="K65" s="82"/>
      <c r="L65" s="124"/>
      <c r="N65" s="82"/>
      <c r="O65" s="82"/>
      <c r="P65" s="82"/>
      <c r="S65" s="82"/>
      <c r="T65" s="82"/>
    </row>
    <row r="66" spans="2:20">
      <c r="B66" s="82"/>
      <c r="C66" s="82"/>
      <c r="E66" s="82"/>
      <c r="F66" s="82"/>
      <c r="G66" s="106"/>
      <c r="I66" s="82"/>
      <c r="J66" s="82"/>
      <c r="K66" s="82"/>
      <c r="L66" s="124"/>
      <c r="N66" s="82"/>
      <c r="O66" s="82"/>
      <c r="P66" s="82"/>
      <c r="S66" s="82"/>
      <c r="T66" s="82"/>
    </row>
    <row r="67" spans="2:20">
      <c r="B67" s="82"/>
      <c r="C67" s="82"/>
      <c r="E67" s="82"/>
      <c r="F67" s="82"/>
      <c r="G67" s="106"/>
      <c r="I67" s="82"/>
      <c r="J67" s="82"/>
      <c r="K67" s="82"/>
      <c r="L67" s="82"/>
      <c r="N67" s="82"/>
      <c r="O67" s="82"/>
      <c r="P67" s="82"/>
      <c r="S67" s="82"/>
      <c r="T67" s="82"/>
    </row>
    <row r="68" spans="2:20">
      <c r="B68" s="82"/>
      <c r="C68" s="82"/>
      <c r="E68" s="82"/>
      <c r="F68" s="82"/>
      <c r="G68" s="106"/>
      <c r="I68" s="82"/>
      <c r="J68" s="82"/>
      <c r="K68" s="82"/>
      <c r="L68" s="124"/>
      <c r="N68" s="82"/>
      <c r="O68" s="82"/>
      <c r="P68" s="82"/>
      <c r="S68" s="82"/>
      <c r="T68" s="82"/>
    </row>
    <row r="69" spans="2:20">
      <c r="B69" s="82"/>
      <c r="C69" s="82"/>
      <c r="E69" s="82"/>
      <c r="F69" s="82"/>
      <c r="G69" s="106"/>
      <c r="I69" s="82"/>
      <c r="J69" s="82"/>
      <c r="K69" s="82"/>
      <c r="L69" s="124"/>
      <c r="N69" s="82"/>
      <c r="O69" s="82"/>
      <c r="P69" s="82"/>
      <c r="S69" s="82"/>
      <c r="T69" s="82"/>
    </row>
    <row r="70" spans="2:20">
      <c r="B70" s="82"/>
      <c r="C70" s="82"/>
      <c r="E70" s="82"/>
      <c r="F70" s="82"/>
      <c r="G70" s="106"/>
      <c r="I70" s="82"/>
      <c r="J70" s="82"/>
      <c r="K70" s="82"/>
      <c r="L70" s="124"/>
      <c r="N70" s="82"/>
      <c r="O70" s="82"/>
      <c r="P70" s="82"/>
      <c r="S70" s="82"/>
      <c r="T70" s="82"/>
    </row>
    <row r="71" spans="2:20">
      <c r="B71" s="82"/>
      <c r="C71" s="82"/>
      <c r="E71" s="82"/>
      <c r="F71" s="82"/>
      <c r="G71" s="106"/>
      <c r="I71" s="82"/>
      <c r="J71" s="82"/>
      <c r="K71" s="82"/>
      <c r="L71" s="124"/>
      <c r="N71" s="82"/>
      <c r="O71" s="82"/>
      <c r="P71" s="82"/>
      <c r="S71" s="82"/>
      <c r="T71" s="82"/>
    </row>
    <row r="72" spans="2:20">
      <c r="B72" s="82"/>
      <c r="C72" s="82"/>
      <c r="E72" s="82"/>
      <c r="F72" s="82"/>
      <c r="G72" s="106"/>
      <c r="I72" s="82"/>
      <c r="J72" s="82"/>
      <c r="K72" s="82"/>
      <c r="L72" s="124"/>
      <c r="N72" s="82"/>
      <c r="O72" s="82"/>
      <c r="P72" s="82"/>
      <c r="S72" s="82"/>
      <c r="T72" s="82"/>
    </row>
    <row r="73" spans="2:20">
      <c r="B73" s="82"/>
      <c r="C73" s="82"/>
      <c r="E73" s="82"/>
      <c r="F73" s="82"/>
      <c r="G73" s="106"/>
      <c r="I73" s="82"/>
      <c r="J73" s="82"/>
      <c r="K73" s="82"/>
      <c r="L73" s="124"/>
      <c r="N73" s="82"/>
      <c r="O73" s="82"/>
      <c r="P73" s="82"/>
      <c r="S73" s="82"/>
      <c r="T73" s="82"/>
    </row>
    <row r="74" spans="2:20">
      <c r="B74" s="82"/>
      <c r="C74" s="82"/>
      <c r="E74" s="82"/>
      <c r="F74" s="82"/>
      <c r="G74" s="106"/>
      <c r="I74" s="82"/>
      <c r="J74" s="82"/>
      <c r="K74" s="82"/>
      <c r="L74" s="124"/>
      <c r="N74" s="82"/>
      <c r="O74" s="82"/>
      <c r="P74" s="82"/>
      <c r="S74" s="82"/>
      <c r="T74" s="82"/>
    </row>
    <row r="75" spans="1:20">
      <c r="A75" s="82"/>
      <c r="B75" s="82"/>
      <c r="C75" s="82"/>
      <c r="E75" s="82"/>
      <c r="F75" s="82"/>
      <c r="G75" s="106"/>
      <c r="I75" s="82"/>
      <c r="J75" s="82"/>
      <c r="K75" s="82"/>
      <c r="L75" s="124"/>
      <c r="N75" s="82"/>
      <c r="O75" s="82"/>
      <c r="P75" s="82"/>
      <c r="S75" s="82"/>
      <c r="T75" s="82"/>
    </row>
    <row r="76" spans="1:20">
      <c r="A76" s="82"/>
      <c r="B76" s="82"/>
      <c r="C76" s="82"/>
      <c r="E76" s="82"/>
      <c r="F76" s="82"/>
      <c r="G76" s="106"/>
      <c r="I76" s="82"/>
      <c r="J76" s="82"/>
      <c r="K76" s="82"/>
      <c r="L76" s="124"/>
      <c r="N76" s="82"/>
      <c r="O76" s="82"/>
      <c r="P76" s="82"/>
      <c r="S76" s="82"/>
      <c r="T76" s="82"/>
    </row>
    <row r="77" spans="1:20">
      <c r="A77" s="82"/>
      <c r="B77" s="82"/>
      <c r="C77" s="82"/>
      <c r="E77" s="82"/>
      <c r="F77" s="82"/>
      <c r="G77" s="106"/>
      <c r="I77" s="82"/>
      <c r="J77" s="82"/>
      <c r="K77" s="82"/>
      <c r="L77" s="124"/>
      <c r="N77" s="82"/>
      <c r="O77" s="82"/>
      <c r="P77" s="82"/>
      <c r="S77" s="82"/>
      <c r="T77" s="82"/>
    </row>
    <row r="78" spans="1:20">
      <c r="A78" s="82"/>
      <c r="B78" s="82"/>
      <c r="C78" s="82"/>
      <c r="E78" s="82"/>
      <c r="F78" s="82"/>
      <c r="G78" s="106"/>
      <c r="I78" s="82"/>
      <c r="J78" s="82"/>
      <c r="K78" s="82"/>
      <c r="L78" s="124"/>
      <c r="N78" s="82"/>
      <c r="O78" s="82"/>
      <c r="P78" s="82"/>
      <c r="S78" s="82"/>
      <c r="T78" s="82"/>
    </row>
    <row r="79" spans="1:20">
      <c r="A79" s="82"/>
      <c r="B79" s="82"/>
      <c r="C79" s="82"/>
      <c r="E79" s="82"/>
      <c r="F79" s="82"/>
      <c r="G79" s="106"/>
      <c r="I79" s="82"/>
      <c r="J79" s="82"/>
      <c r="K79" s="82"/>
      <c r="L79" s="124"/>
      <c r="N79" s="82"/>
      <c r="O79" s="82"/>
      <c r="P79" s="82"/>
      <c r="S79" s="82"/>
      <c r="T79" s="82"/>
    </row>
    <row r="80" spans="1:20">
      <c r="A80" s="82"/>
      <c r="B80" s="82"/>
      <c r="C80" s="82"/>
      <c r="E80" s="82"/>
      <c r="F80" s="82"/>
      <c r="G80" s="106"/>
      <c r="I80" s="82"/>
      <c r="J80" s="82"/>
      <c r="K80" s="82"/>
      <c r="L80" s="124"/>
      <c r="N80" s="82"/>
      <c r="O80" s="82"/>
      <c r="P80" s="82"/>
      <c r="S80" s="82"/>
      <c r="T80" s="82"/>
    </row>
    <row r="81" spans="1:20">
      <c r="A81" s="82"/>
      <c r="B81" s="82"/>
      <c r="C81" s="82"/>
      <c r="E81" s="82"/>
      <c r="F81" s="82"/>
      <c r="G81" s="106"/>
      <c r="I81" s="82"/>
      <c r="J81" s="82"/>
      <c r="K81" s="82"/>
      <c r="L81" s="124"/>
      <c r="N81" s="82"/>
      <c r="O81" s="82"/>
      <c r="P81" s="82"/>
      <c r="S81" s="82"/>
      <c r="T81" s="82"/>
    </row>
    <row r="82" spans="1:20">
      <c r="A82" s="82"/>
      <c r="B82" s="82"/>
      <c r="C82" s="82"/>
      <c r="E82" s="82"/>
      <c r="F82" s="82"/>
      <c r="G82" s="106"/>
      <c r="I82" s="82"/>
      <c r="J82" s="82"/>
      <c r="K82" s="82"/>
      <c r="L82" s="124"/>
      <c r="N82" s="82"/>
      <c r="O82" s="82"/>
      <c r="P82" s="82"/>
      <c r="S82" s="82"/>
      <c r="T82" s="82"/>
    </row>
    <row r="83" spans="1:20">
      <c r="A83" s="82"/>
      <c r="B83" s="82"/>
      <c r="C83" s="82"/>
      <c r="E83" s="82"/>
      <c r="F83" s="82"/>
      <c r="G83" s="106"/>
      <c r="I83" s="82"/>
      <c r="J83" s="82"/>
      <c r="K83" s="82"/>
      <c r="L83" s="124"/>
      <c r="N83" s="82"/>
      <c r="O83" s="82"/>
      <c r="P83" s="82"/>
      <c r="S83" s="82"/>
      <c r="T83" s="82"/>
    </row>
    <row r="84" spans="1:20">
      <c r="A84" s="82"/>
      <c r="B84" s="82"/>
      <c r="C84" s="82"/>
      <c r="E84" s="82"/>
      <c r="F84" s="82"/>
      <c r="G84" s="106"/>
      <c r="I84" s="82"/>
      <c r="J84" s="82"/>
      <c r="K84" s="82"/>
      <c r="L84" s="124"/>
      <c r="N84" s="82"/>
      <c r="O84" s="82"/>
      <c r="P84" s="82"/>
      <c r="S84" s="82"/>
      <c r="T84" s="82"/>
    </row>
    <row r="85" spans="1:20">
      <c r="A85" s="82"/>
      <c r="B85" s="82"/>
      <c r="C85" s="82"/>
      <c r="E85" s="82"/>
      <c r="F85" s="82"/>
      <c r="G85" s="106"/>
      <c r="I85" s="82"/>
      <c r="J85" s="82"/>
      <c r="K85" s="82"/>
      <c r="L85" s="124"/>
      <c r="N85" s="82"/>
      <c r="O85" s="82"/>
      <c r="P85" s="82"/>
      <c r="S85" s="82"/>
      <c r="T85" s="82"/>
    </row>
    <row r="86" spans="1:20">
      <c r="A86" s="82"/>
      <c r="B86" s="82"/>
      <c r="C86" s="82"/>
      <c r="E86" s="82"/>
      <c r="F86" s="82"/>
      <c r="G86" s="106"/>
      <c r="I86" s="82"/>
      <c r="J86" s="82"/>
      <c r="K86" s="82"/>
      <c r="L86" s="124"/>
      <c r="N86" s="82"/>
      <c r="O86" s="82"/>
      <c r="P86" s="82"/>
      <c r="S86" s="82"/>
      <c r="T86" s="82"/>
    </row>
    <row r="87" spans="1:20">
      <c r="A87" s="82"/>
      <c r="B87" s="82"/>
      <c r="C87" s="82"/>
      <c r="E87" s="82"/>
      <c r="F87" s="82"/>
      <c r="G87" s="106"/>
      <c r="I87" s="82"/>
      <c r="J87" s="82"/>
      <c r="K87" s="82"/>
      <c r="L87" s="124"/>
      <c r="N87" s="82"/>
      <c r="O87" s="82"/>
      <c r="P87" s="82"/>
      <c r="S87" s="82"/>
      <c r="T87" s="82"/>
    </row>
    <row r="88" spans="1:20">
      <c r="A88" s="82"/>
      <c r="B88" s="82"/>
      <c r="C88" s="82"/>
      <c r="E88" s="82"/>
      <c r="F88" s="82"/>
      <c r="G88" s="106"/>
      <c r="I88" s="82"/>
      <c r="J88" s="82"/>
      <c r="K88" s="82"/>
      <c r="L88" s="124"/>
      <c r="N88" s="82"/>
      <c r="O88" s="82"/>
      <c r="P88" s="82"/>
      <c r="S88" s="82"/>
      <c r="T88" s="82"/>
    </row>
    <row r="89" spans="1:20">
      <c r="A89" s="82"/>
      <c r="B89" s="82"/>
      <c r="C89" s="82"/>
      <c r="E89" s="82"/>
      <c r="F89" s="82"/>
      <c r="G89" s="106"/>
      <c r="I89" s="82"/>
      <c r="J89" s="82"/>
      <c r="K89" s="82"/>
      <c r="L89" s="124"/>
      <c r="N89" s="82"/>
      <c r="O89" s="82"/>
      <c r="P89" s="82"/>
      <c r="S89" s="82"/>
      <c r="T89" s="82"/>
    </row>
    <row r="90" spans="1:20">
      <c r="A90" s="82"/>
      <c r="B90" s="82"/>
      <c r="C90" s="82"/>
      <c r="E90" s="82"/>
      <c r="F90" s="82"/>
      <c r="G90" s="106"/>
      <c r="I90" s="82"/>
      <c r="J90" s="82"/>
      <c r="K90" s="82"/>
      <c r="L90" s="124"/>
      <c r="N90" s="82"/>
      <c r="O90" s="82"/>
      <c r="P90" s="82"/>
      <c r="S90" s="82"/>
      <c r="T90" s="82"/>
    </row>
    <row r="91" spans="1:20">
      <c r="A91" s="82"/>
      <c r="B91" s="82"/>
      <c r="C91" s="82"/>
      <c r="E91" s="82"/>
      <c r="F91" s="82"/>
      <c r="G91" s="106"/>
      <c r="I91" s="82"/>
      <c r="J91" s="82"/>
      <c r="K91" s="82"/>
      <c r="L91" s="124"/>
      <c r="N91" s="82"/>
      <c r="O91" s="82"/>
      <c r="P91" s="82"/>
      <c r="S91" s="82"/>
      <c r="T91" s="82"/>
    </row>
    <row r="92" spans="1:20">
      <c r="A92" s="82"/>
      <c r="B92" s="82"/>
      <c r="C92" s="82"/>
      <c r="E92" s="82"/>
      <c r="F92" s="82"/>
      <c r="G92" s="106"/>
      <c r="I92" s="82"/>
      <c r="J92" s="82"/>
      <c r="K92" s="82"/>
      <c r="L92" s="124"/>
      <c r="N92" s="82"/>
      <c r="O92" s="82"/>
      <c r="P92" s="82"/>
      <c r="S92" s="82"/>
      <c r="T92" s="82"/>
    </row>
    <row r="93" spans="1:20">
      <c r="A93" s="82"/>
      <c r="B93" s="82"/>
      <c r="C93" s="82"/>
      <c r="E93" s="82"/>
      <c r="F93" s="82"/>
      <c r="G93" s="106"/>
      <c r="I93" s="82"/>
      <c r="J93" s="82"/>
      <c r="K93" s="82"/>
      <c r="L93" s="124"/>
      <c r="N93" s="82"/>
      <c r="O93" s="82"/>
      <c r="P93" s="82"/>
      <c r="S93" s="82"/>
      <c r="T93" s="82"/>
    </row>
    <row r="94" spans="1:20">
      <c r="A94" s="82"/>
      <c r="B94" s="82"/>
      <c r="C94" s="82"/>
      <c r="E94" s="82"/>
      <c r="F94" s="82"/>
      <c r="G94" s="106"/>
      <c r="I94" s="82"/>
      <c r="J94" s="82"/>
      <c r="K94" s="82"/>
      <c r="L94" s="124"/>
      <c r="N94" s="82"/>
      <c r="O94" s="82"/>
      <c r="P94" s="82"/>
      <c r="S94" s="82"/>
      <c r="T94" s="82"/>
    </row>
    <row r="95" spans="1:20">
      <c r="A95" s="82"/>
      <c r="B95" s="82"/>
      <c r="C95" s="82"/>
      <c r="E95" s="82"/>
      <c r="F95" s="82"/>
      <c r="G95" s="106"/>
      <c r="I95" s="82"/>
      <c r="J95" s="82"/>
      <c r="K95" s="82"/>
      <c r="L95" s="124"/>
      <c r="N95" s="82"/>
      <c r="O95" s="82"/>
      <c r="P95" s="82"/>
      <c r="S95" s="82"/>
      <c r="T95" s="82"/>
    </row>
    <row r="96" spans="1:20">
      <c r="A96" s="82"/>
      <c r="B96" s="82"/>
      <c r="C96" s="82"/>
      <c r="E96" s="82"/>
      <c r="F96" s="82"/>
      <c r="G96" s="106"/>
      <c r="I96" s="82"/>
      <c r="J96" s="82"/>
      <c r="K96" s="82"/>
      <c r="L96" s="124"/>
      <c r="N96" s="82"/>
      <c r="O96" s="82"/>
      <c r="P96" s="82"/>
      <c r="S96" s="82"/>
      <c r="T96" s="82"/>
    </row>
    <row r="97" spans="1:20">
      <c r="A97" s="82"/>
      <c r="B97" s="82"/>
      <c r="C97" s="82"/>
      <c r="E97" s="82"/>
      <c r="F97" s="82"/>
      <c r="G97" s="106"/>
      <c r="I97" s="82"/>
      <c r="J97" s="82"/>
      <c r="K97" s="82"/>
      <c r="L97" s="124"/>
      <c r="N97" s="82"/>
      <c r="O97" s="82"/>
      <c r="P97" s="82"/>
      <c r="S97" s="82"/>
      <c r="T97" s="82"/>
    </row>
    <row r="98" spans="1:20">
      <c r="A98" s="82"/>
      <c r="B98" s="82"/>
      <c r="C98" s="82"/>
      <c r="E98" s="82"/>
      <c r="F98" s="82"/>
      <c r="G98" s="106"/>
      <c r="I98" s="82"/>
      <c r="J98" s="82"/>
      <c r="K98" s="82"/>
      <c r="L98" s="124"/>
      <c r="N98" s="82"/>
      <c r="O98" s="82"/>
      <c r="P98" s="82"/>
      <c r="S98" s="82"/>
      <c r="T98" s="82"/>
    </row>
    <row r="99" spans="1:20">
      <c r="A99" s="82"/>
      <c r="B99" s="82"/>
      <c r="C99" s="82"/>
      <c r="E99" s="82"/>
      <c r="F99" s="82"/>
      <c r="G99" s="106"/>
      <c r="I99" s="82"/>
      <c r="J99" s="82"/>
      <c r="K99" s="82"/>
      <c r="L99" s="124"/>
      <c r="N99" s="82"/>
      <c r="O99" s="82"/>
      <c r="P99" s="82"/>
      <c r="S99" s="82"/>
      <c r="T99" s="82"/>
    </row>
    <row r="100" spans="1:20">
      <c r="A100" s="82"/>
      <c r="B100" s="82"/>
      <c r="C100" s="82"/>
      <c r="E100" s="82"/>
      <c r="F100" s="82"/>
      <c r="G100" s="106"/>
      <c r="I100" s="82"/>
      <c r="J100" s="82"/>
      <c r="K100" s="82"/>
      <c r="L100" s="124"/>
      <c r="N100" s="82"/>
      <c r="O100" s="82"/>
      <c r="P100" s="82"/>
      <c r="S100" s="82"/>
      <c r="T100" s="82"/>
    </row>
    <row r="101" spans="1:20">
      <c r="A101" s="82"/>
      <c r="B101" s="82"/>
      <c r="C101" s="82"/>
      <c r="E101" s="82"/>
      <c r="F101" s="82"/>
      <c r="G101" s="106"/>
      <c r="I101" s="82"/>
      <c r="J101" s="82"/>
      <c r="K101" s="82"/>
      <c r="L101" s="124"/>
      <c r="N101" s="82"/>
      <c r="O101" s="82"/>
      <c r="P101" s="82"/>
      <c r="S101" s="82"/>
      <c r="T101" s="82"/>
    </row>
    <row r="102" spans="1:20">
      <c r="A102" s="82"/>
      <c r="B102" s="82"/>
      <c r="C102" s="82"/>
      <c r="E102" s="82"/>
      <c r="F102" s="82"/>
      <c r="G102" s="106"/>
      <c r="I102" s="82"/>
      <c r="J102" s="82"/>
      <c r="K102" s="82"/>
      <c r="L102" s="124"/>
      <c r="N102" s="82"/>
      <c r="O102" s="82"/>
      <c r="P102" s="82"/>
      <c r="S102" s="82"/>
      <c r="T102" s="82"/>
    </row>
    <row r="103" spans="1:20">
      <c r="A103" s="82"/>
      <c r="B103" s="82"/>
      <c r="C103" s="82"/>
      <c r="E103" s="82"/>
      <c r="F103" s="82"/>
      <c r="G103" s="106"/>
      <c r="I103" s="82"/>
      <c r="J103" s="82"/>
      <c r="K103" s="82"/>
      <c r="L103" s="124"/>
      <c r="N103" s="82"/>
      <c r="O103" s="82"/>
      <c r="P103" s="82"/>
      <c r="S103" s="82"/>
      <c r="T103" s="82"/>
    </row>
    <row r="104" spans="1:20">
      <c r="A104" s="82"/>
      <c r="B104" s="82"/>
      <c r="C104" s="82"/>
      <c r="E104" s="82"/>
      <c r="F104" s="82"/>
      <c r="G104" s="106"/>
      <c r="I104" s="82"/>
      <c r="J104" s="82"/>
      <c r="K104" s="82"/>
      <c r="L104" s="124"/>
      <c r="N104" s="82"/>
      <c r="O104" s="82"/>
      <c r="P104" s="82"/>
      <c r="S104" s="82"/>
      <c r="T104" s="82"/>
    </row>
    <row r="105" spans="1:20">
      <c r="A105" s="82"/>
      <c r="B105" s="82"/>
      <c r="C105" s="82"/>
      <c r="E105" s="82"/>
      <c r="F105" s="82"/>
      <c r="G105" s="106"/>
      <c r="I105" s="82"/>
      <c r="J105" s="82"/>
      <c r="K105" s="82"/>
      <c r="L105" s="124"/>
      <c r="N105" s="82"/>
      <c r="O105" s="82"/>
      <c r="P105" s="82"/>
      <c r="S105" s="82"/>
      <c r="T105" s="82"/>
    </row>
    <row r="106" spans="1:20">
      <c r="A106" s="82"/>
      <c r="B106" s="82"/>
      <c r="C106" s="82"/>
      <c r="E106" s="82"/>
      <c r="F106" s="82"/>
      <c r="G106" s="106"/>
      <c r="I106" s="82"/>
      <c r="J106" s="82"/>
      <c r="K106" s="82"/>
      <c r="L106" s="124"/>
      <c r="N106" s="82"/>
      <c r="O106" s="82"/>
      <c r="P106" s="82"/>
      <c r="S106" s="82"/>
      <c r="T106" s="82"/>
    </row>
    <row r="107" spans="1:20">
      <c r="A107" s="82"/>
      <c r="B107" s="82"/>
      <c r="C107" s="82"/>
      <c r="E107" s="82"/>
      <c r="F107" s="82"/>
      <c r="G107" s="106"/>
      <c r="I107" s="82"/>
      <c r="J107" s="82"/>
      <c r="K107" s="82"/>
      <c r="L107" s="124"/>
      <c r="N107" s="82"/>
      <c r="O107" s="82"/>
      <c r="P107" s="82"/>
      <c r="S107" s="82"/>
      <c r="T107" s="82"/>
    </row>
    <row r="108" spans="1:20">
      <c r="A108" s="82"/>
      <c r="B108" s="82"/>
      <c r="C108" s="82"/>
      <c r="E108" s="82"/>
      <c r="F108" s="82"/>
      <c r="G108" s="106"/>
      <c r="I108" s="82"/>
      <c r="J108" s="82"/>
      <c r="K108" s="82"/>
      <c r="L108" s="124"/>
      <c r="N108" s="82"/>
      <c r="O108" s="82"/>
      <c r="P108" s="82"/>
      <c r="S108" s="82"/>
      <c r="T108" s="82"/>
    </row>
    <row r="109" spans="1:20">
      <c r="A109" s="82"/>
      <c r="B109" s="82"/>
      <c r="C109" s="82"/>
      <c r="E109" s="82"/>
      <c r="F109" s="82"/>
      <c r="G109" s="106"/>
      <c r="I109" s="82"/>
      <c r="J109" s="82"/>
      <c r="K109" s="82"/>
      <c r="L109" s="124"/>
      <c r="N109" s="82"/>
      <c r="O109" s="82"/>
      <c r="P109" s="82"/>
      <c r="S109" s="82"/>
      <c r="T109" s="82"/>
    </row>
    <row r="110" spans="1:20">
      <c r="A110" s="82"/>
      <c r="B110" s="82"/>
      <c r="C110" s="82"/>
      <c r="E110" s="82"/>
      <c r="F110" s="82"/>
      <c r="G110" s="106"/>
      <c r="I110" s="82"/>
      <c r="J110" s="82"/>
      <c r="K110" s="82"/>
      <c r="L110" s="124"/>
      <c r="N110" s="82"/>
      <c r="O110" s="82"/>
      <c r="P110" s="82"/>
      <c r="S110" s="82"/>
      <c r="T110" s="82"/>
    </row>
    <row r="111" spans="1:20">
      <c r="A111" s="82"/>
      <c r="B111" s="82"/>
      <c r="C111" s="82"/>
      <c r="E111" s="82"/>
      <c r="F111" s="82"/>
      <c r="G111" s="106"/>
      <c r="I111" s="82"/>
      <c r="J111" s="82"/>
      <c r="K111" s="82"/>
      <c r="L111" s="124"/>
      <c r="N111" s="82"/>
      <c r="O111" s="82"/>
      <c r="P111" s="82"/>
      <c r="S111" s="82"/>
      <c r="T111" s="82"/>
    </row>
    <row r="112" spans="1:20">
      <c r="A112" s="82"/>
      <c r="B112" s="82"/>
      <c r="C112" s="82"/>
      <c r="E112" s="82"/>
      <c r="F112" s="82"/>
      <c r="G112" s="106"/>
      <c r="I112" s="82"/>
      <c r="J112" s="82"/>
      <c r="K112" s="82"/>
      <c r="L112" s="124"/>
      <c r="N112" s="82"/>
      <c r="O112" s="82"/>
      <c r="P112" s="82"/>
      <c r="S112" s="82"/>
      <c r="T112" s="82"/>
    </row>
    <row r="113" spans="1:20">
      <c r="A113" s="82"/>
      <c r="B113" s="82"/>
      <c r="C113" s="82"/>
      <c r="E113" s="82"/>
      <c r="F113" s="82"/>
      <c r="G113" s="106"/>
      <c r="I113" s="82"/>
      <c r="J113" s="82"/>
      <c r="K113" s="82"/>
      <c r="L113" s="124"/>
      <c r="N113" s="82"/>
      <c r="O113" s="82"/>
      <c r="P113" s="82"/>
      <c r="S113" s="82"/>
      <c r="T113" s="82"/>
    </row>
    <row r="114" spans="1:20">
      <c r="A114" s="82"/>
      <c r="B114" s="82"/>
      <c r="C114" s="82"/>
      <c r="E114" s="82"/>
      <c r="F114" s="82"/>
      <c r="G114" s="106"/>
      <c r="I114" s="82"/>
      <c r="J114" s="82"/>
      <c r="K114" s="82"/>
      <c r="L114" s="124"/>
      <c r="N114" s="82"/>
      <c r="O114" s="82"/>
      <c r="P114" s="82"/>
      <c r="S114" s="82"/>
      <c r="T114" s="82"/>
    </row>
    <row r="115" spans="1:20">
      <c r="A115" s="82"/>
      <c r="B115" s="82"/>
      <c r="C115" s="82"/>
      <c r="E115" s="82"/>
      <c r="F115" s="82"/>
      <c r="G115" s="106"/>
      <c r="I115" s="82"/>
      <c r="J115" s="82"/>
      <c r="K115" s="82"/>
      <c r="L115" s="124"/>
      <c r="N115" s="82"/>
      <c r="O115" s="82"/>
      <c r="P115" s="82"/>
      <c r="S115" s="82"/>
      <c r="T115" s="82"/>
    </row>
    <row r="116" spans="1:20">
      <c r="A116" s="82"/>
      <c r="B116" s="82"/>
      <c r="C116" s="82"/>
      <c r="E116" s="82"/>
      <c r="F116" s="82"/>
      <c r="G116" s="106"/>
      <c r="I116" s="82"/>
      <c r="J116" s="82"/>
      <c r="K116" s="82"/>
      <c r="L116" s="124"/>
      <c r="N116" s="82"/>
      <c r="O116" s="82"/>
      <c r="P116" s="82"/>
      <c r="S116" s="82"/>
      <c r="T116" s="82"/>
    </row>
    <row r="117" spans="1:20">
      <c r="A117" s="82"/>
      <c r="B117" s="82"/>
      <c r="C117" s="82"/>
      <c r="E117" s="82"/>
      <c r="F117" s="82"/>
      <c r="G117" s="106"/>
      <c r="I117" s="82"/>
      <c r="J117" s="82"/>
      <c r="K117" s="82"/>
      <c r="L117" s="124"/>
      <c r="N117" s="82"/>
      <c r="O117" s="82"/>
      <c r="P117" s="82"/>
      <c r="S117" s="82"/>
      <c r="T117" s="82"/>
    </row>
    <row r="118" spans="1:20">
      <c r="A118" s="82"/>
      <c r="B118" s="82"/>
      <c r="C118" s="82"/>
      <c r="E118" s="82"/>
      <c r="F118" s="82"/>
      <c r="G118" s="106"/>
      <c r="I118" s="82"/>
      <c r="J118" s="82"/>
      <c r="K118" s="82"/>
      <c r="L118" s="124"/>
      <c r="N118" s="82"/>
      <c r="O118" s="82"/>
      <c r="P118" s="82"/>
      <c r="S118" s="82"/>
      <c r="T118" s="82"/>
    </row>
    <row r="119" spans="1:20">
      <c r="A119" s="82"/>
      <c r="B119" s="82"/>
      <c r="C119" s="82"/>
      <c r="E119" s="82"/>
      <c r="F119" s="82"/>
      <c r="G119" s="106"/>
      <c r="I119" s="82"/>
      <c r="J119" s="82"/>
      <c r="K119" s="82"/>
      <c r="L119" s="82"/>
      <c r="N119" s="82"/>
      <c r="O119" s="82"/>
      <c r="P119" s="82"/>
      <c r="S119" s="82"/>
      <c r="T119" s="82"/>
    </row>
    <row r="120" spans="1:20">
      <c r="A120" s="82"/>
      <c r="B120" s="82"/>
      <c r="C120" s="82"/>
      <c r="E120" s="82"/>
      <c r="F120" s="82"/>
      <c r="G120" s="106"/>
      <c r="I120" s="82"/>
      <c r="J120" s="82"/>
      <c r="K120" s="82"/>
      <c r="L120" s="82"/>
      <c r="N120" s="82"/>
      <c r="O120" s="82"/>
      <c r="P120" s="82"/>
      <c r="S120" s="82"/>
      <c r="T120" s="82"/>
    </row>
    <row r="121" spans="1:20">
      <c r="A121" s="82"/>
      <c r="B121" s="82"/>
      <c r="C121" s="82"/>
      <c r="E121" s="82"/>
      <c r="F121" s="82"/>
      <c r="G121" s="106"/>
      <c r="I121" s="82"/>
      <c r="J121" s="82"/>
      <c r="K121" s="82"/>
      <c r="L121" s="82"/>
      <c r="N121" s="82"/>
      <c r="O121" s="82"/>
      <c r="P121" s="82"/>
      <c r="S121" s="82"/>
      <c r="T121" s="82"/>
    </row>
    <row r="122" spans="1:20">
      <c r="A122" s="82"/>
      <c r="B122" s="82"/>
      <c r="C122" s="82"/>
      <c r="E122" s="82"/>
      <c r="F122" s="82"/>
      <c r="G122" s="106"/>
      <c r="I122" s="82"/>
      <c r="J122" s="82"/>
      <c r="K122" s="82"/>
      <c r="L122" s="82"/>
      <c r="N122" s="82"/>
      <c r="O122" s="82"/>
      <c r="P122" s="82"/>
      <c r="S122" s="82"/>
      <c r="T122" s="82"/>
    </row>
    <row r="123" spans="1:20">
      <c r="A123" s="82"/>
      <c r="B123" s="82"/>
      <c r="C123" s="82"/>
      <c r="E123" s="82"/>
      <c r="F123" s="82"/>
      <c r="G123" s="106"/>
      <c r="I123" s="82"/>
      <c r="J123" s="82"/>
      <c r="K123" s="82"/>
      <c r="L123" s="82"/>
      <c r="N123" s="82"/>
      <c r="O123" s="82"/>
      <c r="P123" s="82"/>
      <c r="S123" s="82"/>
      <c r="T123" s="82"/>
    </row>
    <row r="124" spans="1:20">
      <c r="A124" s="82"/>
      <c r="B124" s="82"/>
      <c r="C124" s="82"/>
      <c r="E124" s="82"/>
      <c r="F124" s="82"/>
      <c r="G124" s="106"/>
      <c r="I124" s="82"/>
      <c r="J124" s="82"/>
      <c r="K124" s="82"/>
      <c r="L124" s="82"/>
      <c r="N124" s="82"/>
      <c r="O124" s="82"/>
      <c r="P124" s="82"/>
      <c r="S124" s="82"/>
      <c r="T124" s="82"/>
    </row>
    <row r="125" spans="1:20">
      <c r="A125" s="82"/>
      <c r="B125" s="82"/>
      <c r="C125" s="82"/>
      <c r="E125" s="82"/>
      <c r="F125" s="82"/>
      <c r="G125" s="106"/>
      <c r="I125" s="82"/>
      <c r="J125" s="82"/>
      <c r="K125" s="82"/>
      <c r="L125" s="82"/>
      <c r="N125" s="82"/>
      <c r="O125" s="82"/>
      <c r="P125" s="82"/>
      <c r="S125" s="82"/>
      <c r="T125" s="82"/>
    </row>
    <row r="126" spans="1:20">
      <c r="A126" s="82"/>
      <c r="B126" s="82"/>
      <c r="C126" s="82"/>
      <c r="E126" s="82"/>
      <c r="F126" s="82"/>
      <c r="G126" s="106"/>
      <c r="I126" s="82"/>
      <c r="J126" s="82"/>
      <c r="K126" s="82"/>
      <c r="L126" s="82"/>
      <c r="N126" s="82"/>
      <c r="O126" s="82"/>
      <c r="P126" s="82"/>
      <c r="S126" s="82"/>
      <c r="T126" s="82"/>
    </row>
    <row r="127" spans="1:20">
      <c r="A127" s="82"/>
      <c r="B127" s="82"/>
      <c r="C127" s="82"/>
      <c r="E127" s="82"/>
      <c r="F127" s="82"/>
      <c r="G127" s="106"/>
      <c r="I127" s="82"/>
      <c r="J127" s="82"/>
      <c r="K127" s="82"/>
      <c r="L127" s="82"/>
      <c r="N127" s="82"/>
      <c r="O127" s="82"/>
      <c r="P127" s="82"/>
      <c r="S127" s="82"/>
      <c r="T127" s="82"/>
    </row>
    <row r="128" spans="1:20">
      <c r="A128" s="82"/>
      <c r="B128" s="82"/>
      <c r="C128" s="82"/>
      <c r="E128" s="82"/>
      <c r="F128" s="82"/>
      <c r="G128" s="106"/>
      <c r="I128" s="82"/>
      <c r="J128" s="82"/>
      <c r="K128" s="82"/>
      <c r="L128" s="82"/>
      <c r="N128" s="82"/>
      <c r="O128" s="82"/>
      <c r="P128" s="82"/>
      <c r="S128" s="82"/>
      <c r="T128" s="82"/>
    </row>
    <row r="129" spans="1:20">
      <c r="A129" s="82"/>
      <c r="B129" s="82"/>
      <c r="C129" s="82"/>
      <c r="E129" s="82"/>
      <c r="F129" s="82"/>
      <c r="G129" s="106"/>
      <c r="I129" s="82"/>
      <c r="J129" s="82"/>
      <c r="K129" s="82"/>
      <c r="L129" s="82"/>
      <c r="N129" s="82"/>
      <c r="O129" s="82"/>
      <c r="P129" s="82"/>
      <c r="S129" s="82"/>
      <c r="T129" s="82"/>
    </row>
    <row r="130" spans="1:20">
      <c r="A130" s="82"/>
      <c r="B130" s="82"/>
      <c r="C130" s="82"/>
      <c r="E130" s="82"/>
      <c r="F130" s="82"/>
      <c r="G130" s="106"/>
      <c r="I130" s="82"/>
      <c r="J130" s="82"/>
      <c r="K130" s="82"/>
      <c r="L130" s="82"/>
      <c r="N130" s="82"/>
      <c r="O130" s="82"/>
      <c r="P130" s="82"/>
      <c r="S130" s="82"/>
      <c r="T130" s="82"/>
    </row>
    <row r="131" spans="1:20">
      <c r="A131" s="82"/>
      <c r="B131" s="82"/>
      <c r="C131" s="82"/>
      <c r="E131" s="82"/>
      <c r="F131" s="82"/>
      <c r="G131" s="106"/>
      <c r="I131" s="82"/>
      <c r="J131" s="82"/>
      <c r="K131" s="82"/>
      <c r="L131" s="82"/>
      <c r="N131" s="82"/>
      <c r="O131" s="82"/>
      <c r="P131" s="82"/>
      <c r="S131" s="82"/>
      <c r="T131" s="82"/>
    </row>
    <row r="132" spans="1:20">
      <c r="A132" s="82"/>
      <c r="B132" s="82"/>
      <c r="C132" s="82"/>
      <c r="E132" s="82"/>
      <c r="F132" s="82"/>
      <c r="G132" s="106"/>
      <c r="I132" s="82"/>
      <c r="J132" s="82"/>
      <c r="K132" s="82"/>
      <c r="L132" s="82"/>
      <c r="N132" s="82"/>
      <c r="O132" s="82"/>
      <c r="P132" s="82"/>
      <c r="S132" s="82"/>
      <c r="T132" s="82"/>
    </row>
    <row r="133" spans="1:20">
      <c r="A133" s="82"/>
      <c r="B133" s="82"/>
      <c r="C133" s="82"/>
      <c r="E133" s="82"/>
      <c r="F133" s="82"/>
      <c r="G133" s="106"/>
      <c r="I133" s="82"/>
      <c r="J133" s="82"/>
      <c r="K133" s="82"/>
      <c r="L133" s="82"/>
      <c r="N133" s="82"/>
      <c r="O133" s="82"/>
      <c r="P133" s="82"/>
      <c r="S133" s="82"/>
      <c r="T133" s="82"/>
    </row>
    <row r="134" spans="1:20">
      <c r="A134" s="82"/>
      <c r="B134" s="82"/>
      <c r="C134" s="82"/>
      <c r="E134" s="82"/>
      <c r="F134" s="82"/>
      <c r="G134" s="106"/>
      <c r="I134" s="82"/>
      <c r="J134" s="82"/>
      <c r="K134" s="82"/>
      <c r="L134" s="82"/>
      <c r="N134" s="82"/>
      <c r="O134" s="82"/>
      <c r="P134" s="82"/>
      <c r="S134" s="82"/>
      <c r="T134" s="82"/>
    </row>
    <row r="135" spans="1:20">
      <c r="A135" s="82"/>
      <c r="B135" s="82"/>
      <c r="C135" s="82"/>
      <c r="E135" s="82"/>
      <c r="F135" s="82"/>
      <c r="G135" s="106"/>
      <c r="I135" s="82"/>
      <c r="J135" s="82"/>
      <c r="K135" s="82"/>
      <c r="L135" s="82"/>
      <c r="N135" s="82"/>
      <c r="O135" s="82"/>
      <c r="P135" s="82"/>
      <c r="S135" s="82"/>
      <c r="T135" s="82"/>
    </row>
    <row r="136" spans="1:20">
      <c r="A136" s="82"/>
      <c r="B136" s="82"/>
      <c r="C136" s="82"/>
      <c r="E136" s="82"/>
      <c r="F136" s="82"/>
      <c r="G136" s="106"/>
      <c r="I136" s="82"/>
      <c r="J136" s="82"/>
      <c r="K136" s="82"/>
      <c r="L136" s="82"/>
      <c r="N136" s="82"/>
      <c r="O136" s="82"/>
      <c r="P136" s="82"/>
      <c r="S136" s="82"/>
      <c r="T136" s="82"/>
    </row>
    <row r="137" spans="1:20">
      <c r="A137" s="82"/>
      <c r="B137" s="82"/>
      <c r="C137" s="82"/>
      <c r="E137" s="82"/>
      <c r="F137" s="82"/>
      <c r="G137" s="106"/>
      <c r="I137" s="82"/>
      <c r="J137" s="82"/>
      <c r="K137" s="82"/>
      <c r="L137" s="82"/>
      <c r="N137" s="82"/>
      <c r="O137" s="82"/>
      <c r="P137" s="82"/>
      <c r="S137" s="82"/>
      <c r="T137" s="82"/>
    </row>
    <row r="138" spans="1:20">
      <c r="A138" s="82"/>
      <c r="B138" s="82"/>
      <c r="C138" s="82"/>
      <c r="E138" s="82"/>
      <c r="F138" s="82"/>
      <c r="G138" s="106"/>
      <c r="I138" s="82"/>
      <c r="J138" s="82"/>
      <c r="K138" s="82"/>
      <c r="L138" s="82"/>
      <c r="N138" s="82"/>
      <c r="O138" s="82"/>
      <c r="P138" s="82"/>
      <c r="S138" s="82"/>
      <c r="T138" s="82"/>
    </row>
    <row r="139" spans="1:20">
      <c r="A139" s="82"/>
      <c r="B139" s="82"/>
      <c r="C139" s="82"/>
      <c r="E139" s="82"/>
      <c r="F139" s="82"/>
      <c r="G139" s="106"/>
      <c r="I139" s="82"/>
      <c r="J139" s="82"/>
      <c r="K139" s="82"/>
      <c r="L139" s="82"/>
      <c r="N139" s="82"/>
      <c r="O139" s="82"/>
      <c r="P139" s="82"/>
      <c r="S139" s="82"/>
      <c r="T139" s="82"/>
    </row>
    <row r="140" spans="1:20">
      <c r="A140" s="82"/>
      <c r="B140" s="82"/>
      <c r="C140" s="82"/>
      <c r="E140" s="82"/>
      <c r="F140" s="82"/>
      <c r="G140" s="106"/>
      <c r="I140" s="82"/>
      <c r="J140" s="82"/>
      <c r="K140" s="82"/>
      <c r="L140" s="82"/>
      <c r="N140" s="82"/>
      <c r="O140" s="82"/>
      <c r="P140" s="82"/>
      <c r="S140" s="82"/>
      <c r="T140" s="82"/>
    </row>
    <row r="141" spans="1:20">
      <c r="A141" s="82"/>
      <c r="B141" s="82"/>
      <c r="C141" s="82"/>
      <c r="E141" s="82"/>
      <c r="F141" s="82"/>
      <c r="G141" s="106"/>
      <c r="I141" s="82"/>
      <c r="J141" s="82"/>
      <c r="K141" s="82"/>
      <c r="L141" s="82"/>
      <c r="N141" s="82"/>
      <c r="O141" s="82"/>
      <c r="P141" s="82"/>
      <c r="S141" s="82"/>
      <c r="T141" s="82"/>
    </row>
    <row r="142" spans="1:20">
      <c r="A142" s="82"/>
      <c r="B142" s="82"/>
      <c r="C142" s="82"/>
      <c r="E142" s="82"/>
      <c r="F142" s="82"/>
      <c r="G142" s="106"/>
      <c r="I142" s="82"/>
      <c r="J142" s="82"/>
      <c r="K142" s="82"/>
      <c r="L142" s="82"/>
      <c r="N142" s="82"/>
      <c r="O142" s="82"/>
      <c r="P142" s="82"/>
      <c r="S142" s="82"/>
      <c r="T142" s="82"/>
    </row>
    <row r="143" spans="1:20">
      <c r="A143" s="82"/>
      <c r="B143" s="82"/>
      <c r="C143" s="82"/>
      <c r="E143" s="82"/>
      <c r="F143" s="82"/>
      <c r="G143" s="106"/>
      <c r="I143" s="82"/>
      <c r="J143" s="82"/>
      <c r="K143" s="82"/>
      <c r="L143" s="82"/>
      <c r="N143" s="82"/>
      <c r="O143" s="82"/>
      <c r="P143" s="82"/>
      <c r="S143" s="82"/>
      <c r="T143" s="82"/>
    </row>
    <row r="144" spans="1:20">
      <c r="A144" s="82"/>
      <c r="B144" s="82"/>
      <c r="C144" s="82"/>
      <c r="E144" s="82"/>
      <c r="F144" s="82"/>
      <c r="G144" s="106"/>
      <c r="I144" s="82"/>
      <c r="J144" s="82"/>
      <c r="K144" s="82"/>
      <c r="L144" s="82"/>
      <c r="N144" s="82"/>
      <c r="O144" s="82"/>
      <c r="P144" s="82"/>
      <c r="S144" s="82"/>
      <c r="T144" s="82"/>
    </row>
    <row r="145" spans="1:20">
      <c r="A145" s="82"/>
      <c r="B145" s="82"/>
      <c r="C145" s="82"/>
      <c r="E145" s="82"/>
      <c r="F145" s="82"/>
      <c r="G145" s="106"/>
      <c r="I145" s="82"/>
      <c r="J145" s="82"/>
      <c r="K145" s="82"/>
      <c r="L145" s="82"/>
      <c r="N145" s="82"/>
      <c r="O145" s="82"/>
      <c r="P145" s="82"/>
      <c r="S145" s="82"/>
      <c r="T145" s="82"/>
    </row>
    <row r="146" spans="1:20">
      <c r="A146" s="82"/>
      <c r="B146" s="82"/>
      <c r="C146" s="82"/>
      <c r="E146" s="82"/>
      <c r="F146" s="82"/>
      <c r="G146" s="106"/>
      <c r="I146" s="82"/>
      <c r="J146" s="82"/>
      <c r="K146" s="82"/>
      <c r="L146" s="82"/>
      <c r="N146" s="82"/>
      <c r="O146" s="82"/>
      <c r="P146" s="82"/>
      <c r="S146" s="82"/>
      <c r="T146" s="82"/>
    </row>
    <row r="147" spans="1:20">
      <c r="A147" s="82"/>
      <c r="B147" s="82"/>
      <c r="C147" s="82"/>
      <c r="E147" s="82"/>
      <c r="F147" s="82"/>
      <c r="G147" s="106"/>
      <c r="I147" s="82"/>
      <c r="J147" s="82"/>
      <c r="K147" s="82"/>
      <c r="L147" s="82"/>
      <c r="N147" s="82"/>
      <c r="O147" s="82"/>
      <c r="P147" s="82"/>
      <c r="S147" s="82"/>
      <c r="T147" s="82"/>
    </row>
    <row r="148" spans="1:20">
      <c r="A148" s="82"/>
      <c r="B148" s="82"/>
      <c r="C148" s="82"/>
      <c r="E148" s="82"/>
      <c r="F148" s="82"/>
      <c r="G148" s="106"/>
      <c r="I148" s="82"/>
      <c r="J148" s="82"/>
      <c r="K148" s="82"/>
      <c r="L148" s="124"/>
      <c r="N148" s="82"/>
      <c r="O148" s="82"/>
      <c r="P148" s="82"/>
      <c r="S148" s="82"/>
      <c r="T148" s="82"/>
    </row>
    <row r="149" spans="1:20">
      <c r="A149" s="82"/>
      <c r="B149" s="82"/>
      <c r="C149" s="82"/>
      <c r="E149" s="82"/>
      <c r="F149" s="82"/>
      <c r="G149" s="106"/>
      <c r="I149" s="82"/>
      <c r="J149" s="82"/>
      <c r="K149" s="82"/>
      <c r="L149" s="124"/>
      <c r="N149" s="82"/>
      <c r="O149" s="82"/>
      <c r="P149" s="82"/>
      <c r="S149" s="82"/>
      <c r="T149" s="82"/>
    </row>
    <row r="150" spans="1:20">
      <c r="A150" s="82"/>
      <c r="B150" s="82"/>
      <c r="C150" s="82"/>
      <c r="E150" s="82"/>
      <c r="F150" s="82"/>
      <c r="G150" s="106"/>
      <c r="I150" s="82"/>
      <c r="J150" s="82"/>
      <c r="K150" s="82"/>
      <c r="L150" s="124"/>
      <c r="N150" s="82"/>
      <c r="O150" s="82"/>
      <c r="P150" s="82"/>
      <c r="S150" s="82"/>
      <c r="T150" s="82"/>
    </row>
    <row r="151" spans="1:20">
      <c r="A151" s="82"/>
      <c r="B151" s="82"/>
      <c r="C151" s="82"/>
      <c r="E151" s="82"/>
      <c r="F151" s="82"/>
      <c r="G151" s="106"/>
      <c r="I151" s="82"/>
      <c r="J151" s="82"/>
      <c r="K151" s="82"/>
      <c r="L151" s="124"/>
      <c r="N151" s="82"/>
      <c r="O151" s="82"/>
      <c r="P151" s="82"/>
      <c r="S151" s="82"/>
      <c r="T151" s="82"/>
    </row>
    <row r="152" spans="1:20">
      <c r="A152" s="82"/>
      <c r="B152" s="82"/>
      <c r="C152" s="82"/>
      <c r="E152" s="82"/>
      <c r="F152" s="82"/>
      <c r="G152" s="106"/>
      <c r="I152" s="82"/>
      <c r="J152" s="82"/>
      <c r="K152" s="82"/>
      <c r="L152" s="124"/>
      <c r="N152" s="82"/>
      <c r="O152" s="82"/>
      <c r="P152" s="82"/>
      <c r="S152" s="82"/>
      <c r="T152" s="82"/>
    </row>
    <row r="153" spans="1:20">
      <c r="A153" s="82"/>
      <c r="B153" s="82"/>
      <c r="C153" s="82"/>
      <c r="E153" s="82"/>
      <c r="F153" s="82"/>
      <c r="G153" s="106"/>
      <c r="I153" s="82"/>
      <c r="J153" s="82"/>
      <c r="K153" s="82"/>
      <c r="L153" s="124"/>
      <c r="N153" s="82"/>
      <c r="O153" s="82"/>
      <c r="P153" s="82"/>
      <c r="S153" s="82"/>
      <c r="T153" s="82"/>
    </row>
    <row r="154" spans="1:20">
      <c r="A154" s="82"/>
      <c r="B154" s="82"/>
      <c r="C154" s="82"/>
      <c r="E154" s="82"/>
      <c r="F154" s="82"/>
      <c r="G154" s="106"/>
      <c r="I154" s="82"/>
      <c r="J154" s="82"/>
      <c r="K154" s="82"/>
      <c r="L154" s="124"/>
      <c r="N154" s="82"/>
      <c r="O154" s="82"/>
      <c r="P154" s="82"/>
      <c r="S154" s="82"/>
      <c r="T154" s="82"/>
    </row>
    <row r="155" spans="1:20">
      <c r="A155" s="82"/>
      <c r="B155" s="82"/>
      <c r="C155" s="82"/>
      <c r="E155" s="82"/>
      <c r="F155" s="82"/>
      <c r="G155" s="106"/>
      <c r="I155" s="82"/>
      <c r="J155" s="82"/>
      <c r="K155" s="82"/>
      <c r="L155" s="82"/>
      <c r="N155" s="82"/>
      <c r="O155" s="82"/>
      <c r="P155" s="82"/>
      <c r="S155" s="82"/>
      <c r="T155" s="82"/>
    </row>
    <row r="156" spans="1:20">
      <c r="A156" s="82"/>
      <c r="B156" s="82"/>
      <c r="C156" s="82"/>
      <c r="E156" s="82"/>
      <c r="F156" s="82"/>
      <c r="G156" s="106"/>
      <c r="I156" s="82"/>
      <c r="J156" s="82"/>
      <c r="K156" s="82"/>
      <c r="L156" s="124"/>
      <c r="N156" s="82"/>
      <c r="O156" s="82"/>
      <c r="P156" s="82"/>
      <c r="S156" s="82"/>
      <c r="T156" s="82"/>
    </row>
    <row r="157" spans="1:20">
      <c r="A157" s="82"/>
      <c r="B157" s="82"/>
      <c r="C157" s="82"/>
      <c r="E157" s="82"/>
      <c r="F157" s="82"/>
      <c r="G157" s="106"/>
      <c r="I157" s="82"/>
      <c r="J157" s="82"/>
      <c r="K157" s="82"/>
      <c r="L157" s="124"/>
      <c r="N157" s="82"/>
      <c r="O157" s="82"/>
      <c r="P157" s="82"/>
      <c r="S157" s="82"/>
      <c r="T157" s="82"/>
    </row>
    <row r="158" spans="1:20">
      <c r="A158" s="82"/>
      <c r="B158" s="82"/>
      <c r="C158" s="82"/>
      <c r="E158" s="82"/>
      <c r="F158" s="82"/>
      <c r="G158" s="106"/>
      <c r="I158" s="82"/>
      <c r="J158" s="82"/>
      <c r="K158" s="82"/>
      <c r="L158" s="124"/>
      <c r="N158" s="82"/>
      <c r="O158" s="82"/>
      <c r="P158" s="82"/>
      <c r="S158" s="82"/>
      <c r="T158" s="82"/>
    </row>
    <row r="159" spans="1:20">
      <c r="A159" s="82"/>
      <c r="B159" s="82"/>
      <c r="C159" s="82"/>
      <c r="E159" s="82"/>
      <c r="F159" s="82"/>
      <c r="G159" s="106"/>
      <c r="I159" s="82"/>
      <c r="J159" s="82"/>
      <c r="K159" s="82"/>
      <c r="L159" s="124"/>
      <c r="N159" s="82"/>
      <c r="O159" s="82"/>
      <c r="P159" s="82"/>
      <c r="S159" s="82"/>
      <c r="T159" s="82"/>
    </row>
    <row r="160" spans="1:20">
      <c r="A160" s="82"/>
      <c r="B160" s="82"/>
      <c r="C160" s="82"/>
      <c r="E160" s="82"/>
      <c r="F160" s="82"/>
      <c r="G160" s="106"/>
      <c r="I160" s="82"/>
      <c r="J160" s="82"/>
      <c r="K160" s="82"/>
      <c r="L160" s="124"/>
      <c r="N160" s="82"/>
      <c r="O160" s="82"/>
      <c r="P160" s="82"/>
      <c r="S160" s="82"/>
      <c r="T160" s="82"/>
    </row>
    <row r="161" spans="1:20">
      <c r="A161" s="82"/>
      <c r="B161" s="82"/>
      <c r="C161" s="82"/>
      <c r="E161" s="82"/>
      <c r="F161" s="82"/>
      <c r="G161" s="106"/>
      <c r="I161" s="82"/>
      <c r="J161" s="82"/>
      <c r="K161" s="82"/>
      <c r="L161" s="124"/>
      <c r="N161" s="82"/>
      <c r="O161" s="82"/>
      <c r="P161" s="82"/>
      <c r="S161" s="82"/>
      <c r="T161" s="82"/>
    </row>
    <row r="162" spans="1:20">
      <c r="A162" s="82"/>
      <c r="B162" s="82"/>
      <c r="C162" s="82"/>
      <c r="E162" s="82"/>
      <c r="F162" s="82"/>
      <c r="G162" s="82"/>
      <c r="I162" s="82"/>
      <c r="J162" s="82"/>
      <c r="K162" s="82"/>
      <c r="L162" s="124"/>
      <c r="N162" s="82"/>
      <c r="O162" s="82"/>
      <c r="P162" s="82"/>
      <c r="S162" s="82"/>
      <c r="T162" s="82"/>
    </row>
    <row r="163" spans="1:20">
      <c r="A163" s="82"/>
      <c r="B163" s="82"/>
      <c r="C163" s="82"/>
      <c r="E163" s="82"/>
      <c r="F163" s="82"/>
      <c r="G163" s="82"/>
      <c r="I163" s="82"/>
      <c r="J163" s="82"/>
      <c r="K163" s="82"/>
      <c r="L163" s="124"/>
      <c r="N163" s="82"/>
      <c r="O163" s="82"/>
      <c r="P163" s="82"/>
      <c r="S163" s="82"/>
      <c r="T163" s="82"/>
    </row>
    <row r="164" spans="1:20">
      <c r="A164" s="82"/>
      <c r="B164" s="82"/>
      <c r="C164" s="82"/>
      <c r="E164" s="82"/>
      <c r="F164" s="82"/>
      <c r="G164" s="82"/>
      <c r="I164" s="82"/>
      <c r="J164" s="82"/>
      <c r="K164" s="82"/>
      <c r="L164" s="124"/>
      <c r="N164" s="82"/>
      <c r="O164" s="82"/>
      <c r="P164" s="82"/>
      <c r="S164" s="82"/>
      <c r="T164" s="82"/>
    </row>
    <row r="165" spans="1:20">
      <c r="A165" s="82"/>
      <c r="B165" s="82"/>
      <c r="C165" s="82"/>
      <c r="E165" s="82"/>
      <c r="F165" s="82"/>
      <c r="G165" s="82"/>
      <c r="I165" s="82"/>
      <c r="J165" s="82"/>
      <c r="K165" s="82"/>
      <c r="L165" s="124"/>
      <c r="N165" s="82"/>
      <c r="O165" s="82"/>
      <c r="P165" s="82"/>
      <c r="S165" s="82"/>
      <c r="T165" s="82"/>
    </row>
    <row r="166" spans="1:20">
      <c r="A166" s="82"/>
      <c r="B166" s="82"/>
      <c r="C166" s="82"/>
      <c r="E166" s="82"/>
      <c r="F166" s="82"/>
      <c r="G166" s="82"/>
      <c r="I166" s="82"/>
      <c r="J166" s="82"/>
      <c r="K166" s="82"/>
      <c r="L166" s="82"/>
      <c r="N166" s="82"/>
      <c r="O166" s="82"/>
      <c r="P166" s="82"/>
      <c r="S166" s="82"/>
      <c r="T166" s="82"/>
    </row>
    <row r="167" spans="1:20">
      <c r="A167" s="82"/>
      <c r="B167" s="82"/>
      <c r="C167" s="82"/>
      <c r="E167" s="82"/>
      <c r="F167" s="82"/>
      <c r="G167" s="82"/>
      <c r="I167" s="82"/>
      <c r="J167" s="82"/>
      <c r="K167" s="82"/>
      <c r="L167" s="124"/>
      <c r="N167" s="82"/>
      <c r="O167" s="82"/>
      <c r="P167" s="82"/>
      <c r="S167" s="82"/>
      <c r="T167" s="82"/>
    </row>
    <row r="168" spans="1:20">
      <c r="A168" s="82"/>
      <c r="B168" s="82"/>
      <c r="C168" s="82"/>
      <c r="E168" s="82"/>
      <c r="F168" s="82"/>
      <c r="G168" s="82"/>
      <c r="I168" s="82"/>
      <c r="J168" s="82"/>
      <c r="K168" s="82"/>
      <c r="L168" s="124"/>
      <c r="N168" s="82"/>
      <c r="O168" s="82"/>
      <c r="P168" s="82"/>
      <c r="S168" s="82"/>
      <c r="T168" s="82"/>
    </row>
    <row r="169" spans="1:20">
      <c r="A169" s="82"/>
      <c r="B169" s="82"/>
      <c r="C169" s="82"/>
      <c r="E169" s="82"/>
      <c r="F169" s="82"/>
      <c r="G169" s="82"/>
      <c r="I169" s="82"/>
      <c r="J169" s="82"/>
      <c r="K169" s="82"/>
      <c r="L169" s="124"/>
      <c r="N169" s="82"/>
      <c r="O169" s="82"/>
      <c r="P169" s="82"/>
      <c r="S169" s="82"/>
      <c r="T169" s="82"/>
    </row>
    <row r="170" spans="1:20">
      <c r="A170" s="82"/>
      <c r="B170" s="82"/>
      <c r="C170" s="82"/>
      <c r="E170" s="82"/>
      <c r="F170" s="82"/>
      <c r="G170" s="82"/>
      <c r="I170" s="82"/>
      <c r="J170" s="82"/>
      <c r="K170" s="82"/>
      <c r="L170" s="82"/>
      <c r="N170" s="82"/>
      <c r="O170" s="82"/>
      <c r="P170" s="82"/>
      <c r="S170" s="82"/>
      <c r="T170" s="82"/>
    </row>
    <row r="171" spans="1:20">
      <c r="A171" s="82"/>
      <c r="B171" s="82"/>
      <c r="C171" s="82"/>
      <c r="E171" s="82"/>
      <c r="F171" s="82"/>
      <c r="G171" s="82"/>
      <c r="I171" s="82"/>
      <c r="J171" s="82"/>
      <c r="K171" s="82"/>
      <c r="L171" s="124"/>
      <c r="N171" s="82"/>
      <c r="O171" s="82"/>
      <c r="P171" s="82"/>
      <c r="S171" s="82"/>
      <c r="T171" s="82"/>
    </row>
    <row r="172" spans="1:20">
      <c r="A172" s="82"/>
      <c r="B172" s="82"/>
      <c r="C172" s="82"/>
      <c r="E172" s="82"/>
      <c r="F172" s="82"/>
      <c r="G172" s="82"/>
      <c r="I172" s="82"/>
      <c r="J172" s="82"/>
      <c r="K172" s="82"/>
      <c r="L172" s="124"/>
      <c r="N172" s="82"/>
      <c r="O172" s="82"/>
      <c r="P172" s="82"/>
      <c r="S172" s="82"/>
      <c r="T172" s="82"/>
    </row>
    <row r="173" spans="1:20">
      <c r="A173" s="82"/>
      <c r="B173" s="82"/>
      <c r="C173" s="82"/>
      <c r="E173" s="82"/>
      <c r="F173" s="82"/>
      <c r="G173" s="82"/>
      <c r="I173" s="82"/>
      <c r="J173" s="82"/>
      <c r="K173" s="82"/>
      <c r="L173" s="124"/>
      <c r="N173" s="82"/>
      <c r="O173" s="82"/>
      <c r="P173" s="82"/>
      <c r="S173" s="82"/>
      <c r="T173" s="82"/>
    </row>
    <row r="174" spans="1:20">
      <c r="A174" s="82"/>
      <c r="B174" s="82"/>
      <c r="C174" s="82"/>
      <c r="E174" s="82"/>
      <c r="F174" s="82"/>
      <c r="G174" s="82"/>
      <c r="I174" s="82"/>
      <c r="J174" s="82"/>
      <c r="K174" s="82"/>
      <c r="L174" s="124"/>
      <c r="N174" s="82"/>
      <c r="O174" s="82"/>
      <c r="P174" s="82"/>
      <c r="S174" s="82"/>
      <c r="T174" s="82"/>
    </row>
    <row r="175" spans="1:20">
      <c r="A175" s="82"/>
      <c r="B175" s="82"/>
      <c r="C175" s="82"/>
      <c r="E175" s="82"/>
      <c r="F175" s="82"/>
      <c r="G175" s="82"/>
      <c r="I175" s="82"/>
      <c r="J175" s="82"/>
      <c r="K175" s="82"/>
      <c r="L175" s="124"/>
      <c r="N175" s="82"/>
      <c r="O175" s="82"/>
      <c r="P175" s="82"/>
      <c r="S175" s="82"/>
      <c r="T175" s="82"/>
    </row>
    <row r="176" spans="1:20">
      <c r="A176" s="82"/>
      <c r="B176" s="82"/>
      <c r="C176" s="82"/>
      <c r="E176" s="82"/>
      <c r="F176" s="82"/>
      <c r="G176" s="82"/>
      <c r="I176" s="82"/>
      <c r="J176" s="82"/>
      <c r="K176" s="82"/>
      <c r="L176" s="124"/>
      <c r="N176" s="82"/>
      <c r="O176" s="82"/>
      <c r="P176" s="82"/>
      <c r="S176" s="82"/>
      <c r="T176" s="82"/>
    </row>
    <row r="177" spans="1:20">
      <c r="A177" s="82"/>
      <c r="B177" s="82"/>
      <c r="C177" s="82"/>
      <c r="E177" s="82"/>
      <c r="F177" s="82"/>
      <c r="G177" s="82"/>
      <c r="I177" s="82"/>
      <c r="J177" s="82"/>
      <c r="K177" s="82"/>
      <c r="L177" s="124"/>
      <c r="N177" s="82"/>
      <c r="O177" s="82"/>
      <c r="P177" s="82"/>
      <c r="S177" s="82"/>
      <c r="T177" s="82"/>
    </row>
    <row r="178" spans="1:20">
      <c r="A178" s="82"/>
      <c r="B178" s="82"/>
      <c r="C178" s="82"/>
      <c r="E178" s="82"/>
      <c r="F178" s="82"/>
      <c r="G178" s="82"/>
      <c r="I178" s="82"/>
      <c r="J178" s="82"/>
      <c r="K178" s="82"/>
      <c r="L178" s="124"/>
      <c r="N178" s="82"/>
      <c r="O178" s="82"/>
      <c r="P178" s="82"/>
      <c r="S178" s="82"/>
      <c r="T178" s="82"/>
    </row>
    <row r="179" spans="1:20">
      <c r="A179" s="82"/>
      <c r="B179" s="82"/>
      <c r="C179" s="82"/>
      <c r="E179" s="82"/>
      <c r="F179" s="82"/>
      <c r="G179" s="82"/>
      <c r="I179" s="82"/>
      <c r="J179" s="82"/>
      <c r="K179" s="82"/>
      <c r="L179" s="124"/>
      <c r="N179" s="82"/>
      <c r="O179" s="82"/>
      <c r="P179" s="82"/>
      <c r="S179" s="82"/>
      <c r="T179" s="82"/>
    </row>
    <row r="180" spans="1:20">
      <c r="A180" s="82"/>
      <c r="B180" s="82"/>
      <c r="C180" s="82"/>
      <c r="E180" s="82"/>
      <c r="F180" s="82"/>
      <c r="G180" s="82"/>
      <c r="I180" s="82"/>
      <c r="J180" s="82"/>
      <c r="K180" s="82"/>
      <c r="L180" s="124"/>
      <c r="N180" s="82"/>
      <c r="O180" s="82"/>
      <c r="P180" s="82"/>
      <c r="S180" s="82"/>
      <c r="T180" s="82"/>
    </row>
    <row r="181" spans="1:20">
      <c r="A181" s="82"/>
      <c r="B181" s="82"/>
      <c r="C181" s="82"/>
      <c r="E181" s="82"/>
      <c r="F181" s="82"/>
      <c r="G181" s="82"/>
      <c r="I181" s="82"/>
      <c r="J181" s="82"/>
      <c r="K181" s="82"/>
      <c r="L181" s="124"/>
      <c r="N181" s="82"/>
      <c r="O181" s="82"/>
      <c r="P181" s="82"/>
      <c r="S181" s="82"/>
      <c r="T181" s="82"/>
    </row>
    <row r="182" spans="1:20">
      <c r="A182" s="82"/>
      <c r="B182" s="82"/>
      <c r="C182" s="82"/>
      <c r="E182" s="82"/>
      <c r="F182" s="82"/>
      <c r="G182" s="82"/>
      <c r="I182" s="82"/>
      <c r="J182" s="82"/>
      <c r="K182" s="82"/>
      <c r="L182" s="124"/>
      <c r="N182" s="82"/>
      <c r="O182" s="82"/>
      <c r="P182" s="82"/>
      <c r="S182" s="82"/>
      <c r="T182" s="82"/>
    </row>
    <row r="183" spans="1:20">
      <c r="A183" s="82"/>
      <c r="B183" s="82"/>
      <c r="C183" s="82"/>
      <c r="E183" s="82"/>
      <c r="F183" s="82"/>
      <c r="G183" s="82"/>
      <c r="I183" s="82"/>
      <c r="J183" s="82"/>
      <c r="K183" s="82"/>
      <c r="L183" s="124"/>
      <c r="N183" s="82"/>
      <c r="O183" s="82"/>
      <c r="P183" s="82"/>
      <c r="S183" s="82"/>
      <c r="T183" s="82"/>
    </row>
    <row r="184" spans="1:20">
      <c r="A184" s="82"/>
      <c r="B184" s="82"/>
      <c r="C184" s="82"/>
      <c r="E184" s="82"/>
      <c r="F184" s="82"/>
      <c r="G184" s="82"/>
      <c r="I184" s="82"/>
      <c r="J184" s="82"/>
      <c r="K184" s="82"/>
      <c r="L184" s="82"/>
      <c r="N184" s="82"/>
      <c r="O184" s="82"/>
      <c r="P184" s="82"/>
      <c r="S184" s="82"/>
      <c r="T184" s="82"/>
    </row>
    <row r="185" spans="1:20">
      <c r="A185" s="82"/>
      <c r="B185" s="82"/>
      <c r="C185" s="82"/>
      <c r="E185" s="82"/>
      <c r="F185" s="82"/>
      <c r="G185" s="82"/>
      <c r="I185" s="82"/>
      <c r="J185" s="82"/>
      <c r="K185" s="82"/>
      <c r="L185" s="124"/>
      <c r="N185" s="82"/>
      <c r="O185" s="82"/>
      <c r="P185" s="82"/>
      <c r="S185" s="82"/>
      <c r="T185" s="82"/>
    </row>
    <row r="186" spans="1:20">
      <c r="A186" s="82"/>
      <c r="B186" s="82"/>
      <c r="C186" s="82"/>
      <c r="E186" s="82"/>
      <c r="F186" s="82"/>
      <c r="G186" s="82"/>
      <c r="I186" s="82"/>
      <c r="J186" s="82"/>
      <c r="K186" s="82"/>
      <c r="L186" s="124"/>
      <c r="N186" s="82"/>
      <c r="O186" s="82"/>
      <c r="P186" s="82"/>
      <c r="S186" s="82"/>
      <c r="T186" s="82"/>
    </row>
    <row r="187" spans="1:20">
      <c r="A187" s="82"/>
      <c r="B187" s="82"/>
      <c r="C187" s="82"/>
      <c r="E187" s="82"/>
      <c r="F187" s="82"/>
      <c r="G187" s="82"/>
      <c r="I187" s="82"/>
      <c r="J187" s="82"/>
      <c r="K187" s="82"/>
      <c r="L187" s="124"/>
      <c r="N187" s="82"/>
      <c r="O187" s="82"/>
      <c r="P187" s="82"/>
      <c r="S187" s="82"/>
      <c r="T187" s="82"/>
    </row>
    <row r="188" spans="1:20">
      <c r="A188" s="82"/>
      <c r="B188" s="82"/>
      <c r="C188" s="82"/>
      <c r="E188" s="82"/>
      <c r="F188" s="82"/>
      <c r="G188" s="82"/>
      <c r="I188" s="82"/>
      <c r="J188" s="82"/>
      <c r="K188" s="82"/>
      <c r="L188" s="124"/>
      <c r="N188" s="82"/>
      <c r="O188" s="82"/>
      <c r="P188" s="82"/>
      <c r="S188" s="82"/>
      <c r="T188" s="82"/>
    </row>
    <row r="189" spans="1:20">
      <c r="A189" s="82"/>
      <c r="B189" s="82"/>
      <c r="C189" s="82"/>
      <c r="E189" s="82"/>
      <c r="F189" s="82"/>
      <c r="G189" s="82"/>
      <c r="I189" s="82"/>
      <c r="J189" s="82"/>
      <c r="K189" s="82"/>
      <c r="L189" s="124"/>
      <c r="N189" s="82"/>
      <c r="O189" s="82"/>
      <c r="P189" s="82"/>
      <c r="S189" s="82"/>
      <c r="T189" s="82"/>
    </row>
    <row r="190" spans="1:20">
      <c r="A190" s="82"/>
      <c r="B190" s="82"/>
      <c r="C190" s="82"/>
      <c r="E190" s="82"/>
      <c r="F190" s="82"/>
      <c r="G190" s="82"/>
      <c r="I190" s="82"/>
      <c r="J190" s="82"/>
      <c r="K190" s="82"/>
      <c r="L190" s="124"/>
      <c r="N190" s="82"/>
      <c r="O190" s="82"/>
      <c r="P190" s="82"/>
      <c r="S190" s="82"/>
      <c r="T190" s="82"/>
    </row>
    <row r="191" spans="1:20">
      <c r="A191" s="82"/>
      <c r="B191" s="82"/>
      <c r="C191" s="82"/>
      <c r="E191" s="82"/>
      <c r="F191" s="82"/>
      <c r="G191" s="82"/>
      <c r="I191" s="82"/>
      <c r="J191" s="82"/>
      <c r="K191" s="82"/>
      <c r="L191" s="124"/>
      <c r="N191" s="82"/>
      <c r="O191" s="82"/>
      <c r="P191" s="82"/>
      <c r="S191" s="82"/>
      <c r="T191" s="82"/>
    </row>
    <row r="192" spans="1:20">
      <c r="A192" s="82"/>
      <c r="B192" s="82"/>
      <c r="C192" s="82"/>
      <c r="E192" s="82"/>
      <c r="F192" s="82"/>
      <c r="G192" s="82"/>
      <c r="I192" s="82"/>
      <c r="J192" s="82"/>
      <c r="K192" s="82"/>
      <c r="L192" s="124"/>
      <c r="N192" s="82"/>
      <c r="O192" s="82"/>
      <c r="P192" s="82"/>
      <c r="S192" s="82"/>
      <c r="T192" s="82"/>
    </row>
    <row r="193" spans="1:20">
      <c r="A193" s="82"/>
      <c r="B193" s="82"/>
      <c r="C193" s="82"/>
      <c r="E193" s="82"/>
      <c r="F193" s="82"/>
      <c r="G193" s="82"/>
      <c r="I193" s="82"/>
      <c r="J193" s="82"/>
      <c r="K193" s="82"/>
      <c r="L193" s="124"/>
      <c r="N193" s="82"/>
      <c r="O193" s="82"/>
      <c r="P193" s="82"/>
      <c r="S193" s="82"/>
      <c r="T193" s="82"/>
    </row>
    <row r="194" spans="1:20">
      <c r="A194" s="82"/>
      <c r="B194" s="82"/>
      <c r="C194" s="82"/>
      <c r="E194" s="82"/>
      <c r="F194" s="82"/>
      <c r="G194" s="82"/>
      <c r="I194" s="82"/>
      <c r="J194" s="82"/>
      <c r="K194" s="82"/>
      <c r="L194" s="124"/>
      <c r="N194" s="82"/>
      <c r="O194" s="82"/>
      <c r="P194" s="82"/>
      <c r="S194" s="82"/>
      <c r="T194" s="82"/>
    </row>
    <row r="195" spans="1:20">
      <c r="A195" s="82"/>
      <c r="B195" s="82"/>
      <c r="C195" s="82"/>
      <c r="E195" s="82"/>
      <c r="F195" s="82"/>
      <c r="G195" s="82"/>
      <c r="I195" s="82"/>
      <c r="J195" s="82"/>
      <c r="K195" s="82"/>
      <c r="L195" s="82"/>
      <c r="N195" s="82"/>
      <c r="O195" s="82"/>
      <c r="P195" s="82"/>
      <c r="S195" s="82"/>
      <c r="T195" s="82"/>
    </row>
    <row r="196" spans="1:20">
      <c r="A196" s="82"/>
      <c r="B196" s="82"/>
      <c r="C196" s="82"/>
      <c r="E196" s="82"/>
      <c r="F196" s="82"/>
      <c r="G196" s="82"/>
      <c r="I196" s="82"/>
      <c r="J196" s="82"/>
      <c r="K196" s="82"/>
      <c r="L196" s="124"/>
      <c r="N196" s="82"/>
      <c r="O196" s="82"/>
      <c r="P196" s="82"/>
      <c r="S196" s="82"/>
      <c r="T196" s="82"/>
    </row>
    <row r="197" spans="1:20">
      <c r="A197" s="82"/>
      <c r="B197" s="82"/>
      <c r="C197" s="82"/>
      <c r="E197" s="82"/>
      <c r="F197" s="82"/>
      <c r="G197" s="82"/>
      <c r="I197" s="82"/>
      <c r="J197" s="82"/>
      <c r="K197" s="82"/>
      <c r="L197" s="124"/>
      <c r="N197" s="82"/>
      <c r="O197" s="82"/>
      <c r="P197" s="82"/>
      <c r="S197" s="82"/>
      <c r="T197" s="82"/>
    </row>
    <row r="198" spans="1:20">
      <c r="A198" s="82"/>
      <c r="B198" s="82"/>
      <c r="C198" s="82"/>
      <c r="E198" s="82"/>
      <c r="F198" s="82"/>
      <c r="G198" s="82"/>
      <c r="I198" s="82"/>
      <c r="J198" s="82"/>
      <c r="K198" s="82"/>
      <c r="L198" s="124"/>
      <c r="N198" s="82"/>
      <c r="O198" s="82"/>
      <c r="P198" s="82"/>
      <c r="S198" s="82"/>
      <c r="T198" s="82"/>
    </row>
    <row r="199" spans="1:20">
      <c r="A199" s="82"/>
      <c r="B199" s="82"/>
      <c r="C199" s="82"/>
      <c r="E199" s="82"/>
      <c r="F199" s="82"/>
      <c r="G199" s="82"/>
      <c r="I199" s="82"/>
      <c r="J199" s="82"/>
      <c r="K199" s="82"/>
      <c r="L199" s="82"/>
      <c r="N199" s="82"/>
      <c r="O199" s="82"/>
      <c r="P199" s="82"/>
      <c r="S199" s="82"/>
      <c r="T199" s="82"/>
    </row>
    <row r="200" spans="1:20">
      <c r="A200" s="82"/>
      <c r="B200" s="82"/>
      <c r="C200" s="82"/>
      <c r="E200" s="82"/>
      <c r="F200" s="82"/>
      <c r="G200" s="82"/>
      <c r="I200" s="82"/>
      <c r="J200" s="82"/>
      <c r="K200" s="82"/>
      <c r="L200" s="124"/>
      <c r="N200" s="82"/>
      <c r="O200" s="82"/>
      <c r="P200" s="82"/>
      <c r="S200" s="82"/>
      <c r="T200" s="82"/>
    </row>
    <row r="201" spans="1:20">
      <c r="A201" s="82"/>
      <c r="B201" s="82"/>
      <c r="C201" s="82"/>
      <c r="E201" s="82"/>
      <c r="F201" s="82"/>
      <c r="G201" s="82"/>
      <c r="I201" s="82"/>
      <c r="J201" s="82"/>
      <c r="K201" s="82"/>
      <c r="L201" s="124"/>
      <c r="N201" s="82"/>
      <c r="O201" s="82"/>
      <c r="P201" s="82"/>
      <c r="S201" s="82"/>
      <c r="T201" s="82"/>
    </row>
    <row r="202" spans="1:20">
      <c r="A202" s="82"/>
      <c r="B202" s="82"/>
      <c r="C202" s="82"/>
      <c r="E202" s="82"/>
      <c r="F202" s="82"/>
      <c r="G202" s="82"/>
      <c r="I202" s="82"/>
      <c r="J202" s="82"/>
      <c r="K202" s="82"/>
      <c r="L202" s="124"/>
      <c r="N202" s="82"/>
      <c r="O202" s="82"/>
      <c r="P202" s="82"/>
      <c r="S202" s="82"/>
      <c r="T202" s="82"/>
    </row>
    <row r="203" spans="1:20">
      <c r="A203" s="82"/>
      <c r="B203" s="82"/>
      <c r="C203" s="82"/>
      <c r="E203" s="82"/>
      <c r="F203" s="82"/>
      <c r="G203" s="82"/>
      <c r="I203" s="82"/>
      <c r="J203" s="82"/>
      <c r="K203" s="82"/>
      <c r="L203" s="124"/>
      <c r="N203" s="82"/>
      <c r="O203" s="82"/>
      <c r="P203" s="82"/>
      <c r="S203" s="82"/>
      <c r="T203" s="82"/>
    </row>
    <row r="204" spans="1:20">
      <c r="A204" s="82"/>
      <c r="B204" s="82"/>
      <c r="C204" s="82"/>
      <c r="E204" s="82"/>
      <c r="F204" s="82"/>
      <c r="G204" s="82"/>
      <c r="I204" s="82"/>
      <c r="J204" s="82"/>
      <c r="K204" s="82"/>
      <c r="L204" s="124"/>
      <c r="N204" s="82"/>
      <c r="O204" s="82"/>
      <c r="P204" s="82"/>
      <c r="S204" s="82"/>
      <c r="T204" s="82"/>
    </row>
    <row r="205" spans="1:20">
      <c r="A205" s="82"/>
      <c r="B205" s="82"/>
      <c r="C205" s="82"/>
      <c r="E205" s="82"/>
      <c r="F205" s="82"/>
      <c r="G205" s="82"/>
      <c r="I205" s="82"/>
      <c r="J205" s="82"/>
      <c r="K205" s="82"/>
      <c r="L205" s="124"/>
      <c r="N205" s="82"/>
      <c r="O205" s="82"/>
      <c r="P205" s="82"/>
      <c r="S205" s="82"/>
      <c r="T205" s="82"/>
    </row>
    <row r="206" spans="1:20">
      <c r="A206" s="82"/>
      <c r="B206" s="82"/>
      <c r="C206" s="82"/>
      <c r="E206" s="82"/>
      <c r="F206" s="82"/>
      <c r="G206" s="82"/>
      <c r="I206" s="82"/>
      <c r="J206" s="82"/>
      <c r="K206" s="82"/>
      <c r="L206" s="124"/>
      <c r="N206" s="82"/>
      <c r="O206" s="82"/>
      <c r="P206" s="82"/>
      <c r="S206" s="82"/>
      <c r="T206" s="82"/>
    </row>
    <row r="207" spans="1:20">
      <c r="A207" s="82"/>
      <c r="B207" s="82"/>
      <c r="C207" s="82"/>
      <c r="E207" s="82"/>
      <c r="F207" s="82"/>
      <c r="G207" s="82"/>
      <c r="I207" s="82"/>
      <c r="J207" s="82"/>
      <c r="K207" s="82"/>
      <c r="L207" s="124"/>
      <c r="N207" s="82"/>
      <c r="O207" s="82"/>
      <c r="P207" s="82"/>
      <c r="S207" s="82"/>
      <c r="T207" s="82"/>
    </row>
    <row r="208" spans="1:20">
      <c r="A208" s="82"/>
      <c r="B208" s="82"/>
      <c r="C208" s="82"/>
      <c r="E208" s="82"/>
      <c r="F208" s="82"/>
      <c r="G208" s="82"/>
      <c r="I208" s="82"/>
      <c r="J208" s="82"/>
      <c r="K208" s="82"/>
      <c r="L208" s="124"/>
      <c r="N208" s="82"/>
      <c r="O208" s="82"/>
      <c r="P208" s="82"/>
      <c r="S208" s="82"/>
      <c r="T208" s="82"/>
    </row>
    <row r="209" spans="1:20">
      <c r="A209" s="82"/>
      <c r="B209" s="82"/>
      <c r="C209" s="82"/>
      <c r="E209" s="82"/>
      <c r="F209" s="82"/>
      <c r="G209" s="82"/>
      <c r="I209" s="82"/>
      <c r="J209" s="82"/>
      <c r="K209" s="82"/>
      <c r="L209" s="124"/>
      <c r="N209" s="82"/>
      <c r="O209" s="82"/>
      <c r="P209" s="82"/>
      <c r="S209" s="82"/>
      <c r="T209" s="82"/>
    </row>
    <row r="210" spans="1:20">
      <c r="A210" s="82"/>
      <c r="B210" s="82"/>
      <c r="C210" s="82"/>
      <c r="E210" s="82"/>
      <c r="F210" s="82"/>
      <c r="G210" s="82"/>
      <c r="I210" s="82"/>
      <c r="J210" s="82"/>
      <c r="K210" s="82"/>
      <c r="L210" s="124"/>
      <c r="N210" s="82"/>
      <c r="O210" s="82"/>
      <c r="P210" s="82"/>
      <c r="S210" s="82"/>
      <c r="T210" s="82"/>
    </row>
    <row r="211" spans="1:20">
      <c r="A211" s="82"/>
      <c r="B211" s="82"/>
      <c r="C211" s="82"/>
      <c r="E211" s="82"/>
      <c r="F211" s="82"/>
      <c r="G211" s="82"/>
      <c r="I211" s="82"/>
      <c r="J211" s="82"/>
      <c r="K211" s="82"/>
      <c r="L211" s="124"/>
      <c r="N211" s="82"/>
      <c r="O211" s="82"/>
      <c r="P211" s="82"/>
      <c r="S211" s="82"/>
      <c r="T211" s="82"/>
    </row>
    <row r="212" spans="1:20">
      <c r="A212" s="82"/>
      <c r="B212" s="82"/>
      <c r="C212" s="82"/>
      <c r="E212" s="82"/>
      <c r="F212" s="82"/>
      <c r="G212" s="82"/>
      <c r="I212" s="82"/>
      <c r="J212" s="82"/>
      <c r="K212" s="82"/>
      <c r="L212" s="82"/>
      <c r="N212" s="82"/>
      <c r="O212" s="82"/>
      <c r="P212" s="82"/>
      <c r="S212" s="82"/>
      <c r="T212" s="82"/>
    </row>
    <row r="213" spans="1:20">
      <c r="A213" s="82"/>
      <c r="B213" s="82"/>
      <c r="C213" s="82"/>
      <c r="E213" s="82"/>
      <c r="F213" s="82"/>
      <c r="G213" s="82"/>
      <c r="I213" s="82"/>
      <c r="J213" s="82"/>
      <c r="K213" s="82"/>
      <c r="L213" s="124"/>
      <c r="N213" s="82"/>
      <c r="O213" s="82"/>
      <c r="P213" s="82"/>
      <c r="S213" s="82"/>
      <c r="T213" s="82"/>
    </row>
    <row r="214" spans="1:20">
      <c r="A214" s="82"/>
      <c r="B214" s="82"/>
      <c r="C214" s="82"/>
      <c r="E214" s="82"/>
      <c r="F214" s="82"/>
      <c r="G214" s="82"/>
      <c r="I214" s="82"/>
      <c r="J214" s="82"/>
      <c r="K214" s="82"/>
      <c r="L214" s="124"/>
      <c r="N214" s="82"/>
      <c r="O214" s="82"/>
      <c r="P214" s="82"/>
      <c r="S214" s="82"/>
      <c r="T214" s="82"/>
    </row>
    <row r="215" spans="1:20">
      <c r="A215" s="82"/>
      <c r="B215" s="82"/>
      <c r="C215" s="82"/>
      <c r="E215" s="82"/>
      <c r="F215" s="82"/>
      <c r="G215" s="82"/>
      <c r="I215" s="82"/>
      <c r="J215" s="82"/>
      <c r="K215" s="82"/>
      <c r="L215" s="124"/>
      <c r="N215" s="82"/>
      <c r="O215" s="82"/>
      <c r="P215" s="82"/>
      <c r="S215" s="82"/>
      <c r="T215" s="82"/>
    </row>
    <row r="216" spans="1:20">
      <c r="A216" s="82"/>
      <c r="B216" s="82"/>
      <c r="C216" s="82"/>
      <c r="E216" s="82"/>
      <c r="F216" s="82"/>
      <c r="G216" s="82"/>
      <c r="I216" s="82"/>
      <c r="J216" s="82"/>
      <c r="K216" s="82"/>
      <c r="L216" s="124"/>
      <c r="N216" s="82"/>
      <c r="O216" s="82"/>
      <c r="P216" s="82"/>
      <c r="S216" s="82"/>
      <c r="T216" s="82"/>
    </row>
    <row r="217" spans="1:20">
      <c r="A217" s="82"/>
      <c r="B217" s="82"/>
      <c r="C217" s="82"/>
      <c r="E217" s="82"/>
      <c r="F217" s="82"/>
      <c r="G217" s="82"/>
      <c r="I217" s="82"/>
      <c r="J217" s="82"/>
      <c r="K217" s="82"/>
      <c r="L217" s="124"/>
      <c r="N217" s="82"/>
      <c r="O217" s="82"/>
      <c r="P217" s="82"/>
      <c r="S217" s="82"/>
      <c r="T217" s="82"/>
    </row>
    <row r="218" spans="1:20">
      <c r="A218" s="82"/>
      <c r="B218" s="82"/>
      <c r="C218" s="82"/>
      <c r="E218" s="82"/>
      <c r="F218" s="82"/>
      <c r="G218" s="82"/>
      <c r="I218" s="82"/>
      <c r="J218" s="82"/>
      <c r="K218" s="82"/>
      <c r="L218" s="124"/>
      <c r="N218" s="82"/>
      <c r="O218" s="82"/>
      <c r="P218" s="82"/>
      <c r="S218" s="82"/>
      <c r="T218" s="82"/>
    </row>
    <row r="219" spans="1:20">
      <c r="A219" s="82"/>
      <c r="B219" s="82"/>
      <c r="C219" s="82"/>
      <c r="E219" s="82"/>
      <c r="F219" s="82"/>
      <c r="G219" s="82"/>
      <c r="I219" s="82"/>
      <c r="J219" s="82"/>
      <c r="K219" s="82"/>
      <c r="L219" s="124"/>
      <c r="N219" s="82"/>
      <c r="O219" s="82"/>
      <c r="P219" s="82"/>
      <c r="S219" s="82"/>
      <c r="T219" s="82"/>
    </row>
    <row r="220" spans="1:20">
      <c r="A220" s="82"/>
      <c r="B220" s="82"/>
      <c r="C220" s="82"/>
      <c r="E220" s="82"/>
      <c r="F220" s="82"/>
      <c r="G220" s="82"/>
      <c r="I220" s="82"/>
      <c r="J220" s="82"/>
      <c r="K220" s="82"/>
      <c r="L220" s="124"/>
      <c r="N220" s="82"/>
      <c r="O220" s="82"/>
      <c r="P220" s="82"/>
      <c r="S220" s="82"/>
      <c r="T220" s="82"/>
    </row>
    <row r="221" spans="1:20">
      <c r="A221" s="82"/>
      <c r="B221" s="82"/>
      <c r="C221" s="82"/>
      <c r="E221" s="82"/>
      <c r="F221" s="82"/>
      <c r="G221" s="82"/>
      <c r="I221" s="82"/>
      <c r="J221" s="82"/>
      <c r="K221" s="82"/>
      <c r="L221" s="124"/>
      <c r="N221" s="82"/>
      <c r="O221" s="82"/>
      <c r="P221" s="82"/>
      <c r="S221" s="82"/>
      <c r="T221" s="82"/>
    </row>
    <row r="222" spans="1:20">
      <c r="A222" s="82"/>
      <c r="B222" s="82"/>
      <c r="C222" s="82"/>
      <c r="E222" s="82"/>
      <c r="F222" s="82"/>
      <c r="G222" s="82"/>
      <c r="I222" s="82"/>
      <c r="J222" s="82"/>
      <c r="K222" s="82"/>
      <c r="L222" s="124"/>
      <c r="N222" s="82"/>
      <c r="O222" s="82"/>
      <c r="P222" s="82"/>
      <c r="S222" s="82"/>
      <c r="T222" s="82"/>
    </row>
    <row r="223" spans="1:20">
      <c r="A223" s="82"/>
      <c r="B223" s="82"/>
      <c r="C223" s="82"/>
      <c r="E223" s="82"/>
      <c r="F223" s="82"/>
      <c r="G223" s="82"/>
      <c r="I223" s="82"/>
      <c r="J223" s="82"/>
      <c r="K223" s="82"/>
      <c r="L223" s="82"/>
      <c r="N223" s="82"/>
      <c r="O223" s="82"/>
      <c r="P223" s="82"/>
      <c r="S223" s="82"/>
      <c r="T223" s="82"/>
    </row>
    <row r="224" spans="1:20">
      <c r="A224" s="82"/>
      <c r="B224" s="82"/>
      <c r="C224" s="82"/>
      <c r="E224" s="82"/>
      <c r="F224" s="82"/>
      <c r="G224" s="82"/>
      <c r="I224" s="82"/>
      <c r="J224" s="82"/>
      <c r="K224" s="82"/>
      <c r="L224" s="124"/>
      <c r="N224" s="82"/>
      <c r="O224" s="82"/>
      <c r="P224" s="82"/>
      <c r="S224" s="82"/>
      <c r="T224" s="82"/>
    </row>
    <row r="225" spans="1:20">
      <c r="A225" s="82"/>
      <c r="B225" s="82"/>
      <c r="C225" s="82"/>
      <c r="E225" s="82"/>
      <c r="F225" s="82"/>
      <c r="G225" s="82"/>
      <c r="I225" s="82"/>
      <c r="J225" s="82"/>
      <c r="K225" s="82"/>
      <c r="L225" s="124"/>
      <c r="N225" s="82"/>
      <c r="O225" s="82"/>
      <c r="P225" s="82"/>
      <c r="S225" s="82"/>
      <c r="T225" s="82"/>
    </row>
    <row r="226" spans="1:20">
      <c r="A226" s="82"/>
      <c r="B226" s="82"/>
      <c r="E226" s="82"/>
      <c r="F226" s="82"/>
      <c r="G226" s="82"/>
      <c r="J226" s="126"/>
      <c r="N226" s="82"/>
      <c r="O226" s="82"/>
      <c r="P226" s="82"/>
      <c r="S226" s="82"/>
      <c r="T226" s="82"/>
    </row>
    <row r="227" spans="1:20">
      <c r="A227" s="82"/>
      <c r="B227" s="82"/>
      <c r="E227" s="82"/>
      <c r="F227" s="82"/>
      <c r="G227" s="82"/>
      <c r="J227" s="126"/>
      <c r="N227" s="82"/>
      <c r="O227" s="82"/>
      <c r="P227" s="82"/>
      <c r="S227" s="82"/>
      <c r="T227" s="82"/>
    </row>
    <row r="228" spans="1:20">
      <c r="A228" s="82"/>
      <c r="B228" s="82"/>
      <c r="E228" s="82"/>
      <c r="F228" s="82"/>
      <c r="G228" s="82"/>
      <c r="N228" s="82"/>
      <c r="O228" s="82"/>
      <c r="P228" s="82"/>
      <c r="S228" s="82"/>
      <c r="T228" s="82"/>
    </row>
    <row r="229" spans="1:16">
      <c r="A229" s="82"/>
      <c r="B229" s="82"/>
      <c r="C229" s="82"/>
      <c r="E229" s="82"/>
      <c r="F229" s="82"/>
      <c r="G229" s="82"/>
      <c r="I229" s="82"/>
      <c r="J229" s="82"/>
      <c r="K229" s="82"/>
      <c r="L229" s="82"/>
      <c r="N229" s="82"/>
      <c r="O229" s="82"/>
      <c r="P229" s="82"/>
    </row>
    <row r="230" spans="1:16">
      <c r="A230" s="82"/>
      <c r="B230" s="82"/>
      <c r="C230" s="82"/>
      <c r="E230" s="82"/>
      <c r="F230" s="82"/>
      <c r="G230" s="82"/>
      <c r="I230" s="82"/>
      <c r="J230" s="82"/>
      <c r="K230" s="82"/>
      <c r="L230" s="82"/>
      <c r="N230" s="82"/>
      <c r="O230" s="82"/>
      <c r="P230" s="82"/>
    </row>
    <row r="231" spans="1:16">
      <c r="A231" s="82"/>
      <c r="B231" s="82"/>
      <c r="C231" s="82"/>
      <c r="E231" s="82"/>
      <c r="F231" s="82"/>
      <c r="G231" s="82"/>
      <c r="I231" s="82"/>
      <c r="J231" s="82"/>
      <c r="K231" s="82"/>
      <c r="L231" s="82"/>
      <c r="N231" s="82"/>
      <c r="O231" s="82"/>
      <c r="P231" s="82"/>
    </row>
    <row r="232" spans="1:16">
      <c r="A232" s="82"/>
      <c r="B232" s="82"/>
      <c r="C232" s="82"/>
      <c r="E232" s="82"/>
      <c r="F232" s="82"/>
      <c r="G232" s="82"/>
      <c r="I232" s="82"/>
      <c r="J232" s="82"/>
      <c r="K232" s="82"/>
      <c r="L232" s="82"/>
      <c r="N232" s="82"/>
      <c r="O232" s="82"/>
      <c r="P232" s="82"/>
    </row>
    <row r="233" spans="1:16">
      <c r="A233" s="82"/>
      <c r="B233" s="82"/>
      <c r="C233" s="82"/>
      <c r="E233" s="82"/>
      <c r="F233" s="82"/>
      <c r="G233" s="82"/>
      <c r="I233" s="82"/>
      <c r="J233" s="82"/>
      <c r="K233" s="82"/>
      <c r="L233" s="82"/>
      <c r="N233" s="82"/>
      <c r="O233" s="82"/>
      <c r="P233" s="82"/>
    </row>
    <row r="234" spans="1:16">
      <c r="A234" s="82"/>
      <c r="B234" s="82"/>
      <c r="C234" s="82"/>
      <c r="E234" s="82"/>
      <c r="F234" s="82"/>
      <c r="G234" s="82"/>
      <c r="I234" s="82"/>
      <c r="J234" s="82"/>
      <c r="K234" s="82"/>
      <c r="L234" s="82"/>
      <c r="N234" s="82"/>
      <c r="O234" s="82"/>
      <c r="P234" s="82"/>
    </row>
    <row r="235" spans="1:16">
      <c r="A235" s="82"/>
      <c r="B235" s="82"/>
      <c r="C235" s="82"/>
      <c r="E235" s="82"/>
      <c r="F235" s="82"/>
      <c r="G235" s="82"/>
      <c r="I235" s="82"/>
      <c r="J235" s="82"/>
      <c r="K235" s="82"/>
      <c r="L235" s="82"/>
      <c r="N235" s="82"/>
      <c r="O235" s="82"/>
      <c r="P235" s="82"/>
    </row>
    <row r="236" spans="1:16">
      <c r="A236" s="82"/>
      <c r="B236" s="82"/>
      <c r="C236" s="82"/>
      <c r="E236" s="82"/>
      <c r="F236" s="82"/>
      <c r="G236" s="82"/>
      <c r="I236" s="82"/>
      <c r="J236" s="82"/>
      <c r="K236" s="82"/>
      <c r="L236" s="82"/>
      <c r="N236" s="82"/>
      <c r="O236" s="82"/>
      <c r="P236" s="82"/>
    </row>
    <row r="237" spans="1:16">
      <c r="A237" s="82"/>
      <c r="B237" s="82"/>
      <c r="C237" s="82"/>
      <c r="E237" s="82"/>
      <c r="F237" s="82"/>
      <c r="G237" s="82"/>
      <c r="I237" s="82"/>
      <c r="J237" s="82"/>
      <c r="K237" s="82"/>
      <c r="L237" s="82"/>
      <c r="N237" s="82"/>
      <c r="O237" s="82"/>
      <c r="P237" s="82"/>
    </row>
    <row r="238" spans="1:16">
      <c r="A238" s="82"/>
      <c r="B238" s="82"/>
      <c r="C238" s="82"/>
      <c r="E238" s="82"/>
      <c r="F238" s="82"/>
      <c r="G238" s="82"/>
      <c r="I238" s="82"/>
      <c r="J238" s="82"/>
      <c r="K238" s="82"/>
      <c r="L238" s="82"/>
      <c r="N238" s="82"/>
      <c r="O238" s="82"/>
      <c r="P238" s="82"/>
    </row>
    <row r="239" spans="1:16">
      <c r="A239" s="82"/>
      <c r="B239" s="82"/>
      <c r="C239" s="82"/>
      <c r="E239" s="82"/>
      <c r="F239" s="82"/>
      <c r="G239" s="82"/>
      <c r="I239" s="82"/>
      <c r="J239" s="82"/>
      <c r="K239" s="82"/>
      <c r="L239" s="82"/>
      <c r="N239" s="82"/>
      <c r="O239" s="82"/>
      <c r="P239" s="82"/>
    </row>
    <row r="240" spans="1:16">
      <c r="A240" s="82"/>
      <c r="B240" s="82"/>
      <c r="C240" s="82"/>
      <c r="E240" s="82"/>
      <c r="F240" s="82"/>
      <c r="G240" s="82"/>
      <c r="I240" s="82"/>
      <c r="J240" s="82"/>
      <c r="K240" s="82"/>
      <c r="L240" s="82"/>
      <c r="N240" s="82"/>
      <c r="O240" s="82"/>
      <c r="P240" s="82"/>
    </row>
    <row r="241" spans="1:16">
      <c r="A241" s="82"/>
      <c r="B241" s="82"/>
      <c r="C241" s="82"/>
      <c r="E241" s="82"/>
      <c r="F241" s="82"/>
      <c r="G241" s="82"/>
      <c r="I241" s="82"/>
      <c r="J241" s="82"/>
      <c r="K241" s="82"/>
      <c r="L241" s="82"/>
      <c r="N241" s="82"/>
      <c r="O241" s="82"/>
      <c r="P241" s="82"/>
    </row>
    <row r="242" spans="1:16">
      <c r="A242" s="82"/>
      <c r="B242" s="82"/>
      <c r="C242" s="82"/>
      <c r="E242" s="82"/>
      <c r="F242" s="82"/>
      <c r="G242" s="82"/>
      <c r="I242" s="82"/>
      <c r="J242" s="82"/>
      <c r="K242" s="82"/>
      <c r="L242" s="82"/>
      <c r="N242" s="82"/>
      <c r="O242" s="82"/>
      <c r="P242" s="82"/>
    </row>
    <row r="243" spans="1:16">
      <c r="A243" s="82"/>
      <c r="B243" s="82"/>
      <c r="C243" s="82"/>
      <c r="E243" s="82"/>
      <c r="F243" s="82"/>
      <c r="G243" s="82"/>
      <c r="I243" s="82"/>
      <c r="J243" s="82"/>
      <c r="K243" s="127"/>
      <c r="L243" s="82"/>
      <c r="N243" s="82"/>
      <c r="O243" s="82"/>
      <c r="P243" s="82"/>
    </row>
    <row r="244" spans="1:16">
      <c r="A244" s="82"/>
      <c r="B244" s="82"/>
      <c r="C244" s="82"/>
      <c r="E244" s="82"/>
      <c r="F244" s="82"/>
      <c r="G244" s="82"/>
      <c r="I244" s="82"/>
      <c r="J244" s="82"/>
      <c r="K244" s="82"/>
      <c r="L244" s="82"/>
      <c r="N244" s="82"/>
      <c r="O244" s="82"/>
      <c r="P244" s="82"/>
    </row>
    <row r="245" spans="1:16">
      <c r="A245" s="82"/>
      <c r="B245" s="82"/>
      <c r="C245" s="82"/>
      <c r="E245" s="82"/>
      <c r="F245" s="82"/>
      <c r="G245" s="82"/>
      <c r="I245" s="82"/>
      <c r="J245" s="82"/>
      <c r="K245" s="82"/>
      <c r="L245" s="82"/>
      <c r="N245" s="82"/>
      <c r="O245" s="82"/>
      <c r="P245" s="82"/>
    </row>
    <row r="246" spans="1:16">
      <c r="A246" s="82"/>
      <c r="B246" s="82"/>
      <c r="C246" s="82"/>
      <c r="E246" s="82"/>
      <c r="F246" s="82"/>
      <c r="G246" s="82"/>
      <c r="I246" s="82"/>
      <c r="J246" s="82"/>
      <c r="K246" s="82"/>
      <c r="L246" s="124"/>
      <c r="N246" s="82"/>
      <c r="O246" s="82"/>
      <c r="P246" s="82"/>
    </row>
    <row r="247" spans="1:16">
      <c r="A247" s="82"/>
      <c r="B247" s="82"/>
      <c r="C247" s="82"/>
      <c r="E247" s="82"/>
      <c r="F247" s="82"/>
      <c r="G247" s="82"/>
      <c r="I247" s="82"/>
      <c r="J247" s="82"/>
      <c r="K247" s="82"/>
      <c r="L247" s="82"/>
      <c r="N247" s="82"/>
      <c r="O247" s="82"/>
      <c r="P247" s="82"/>
    </row>
    <row r="248" spans="1:16">
      <c r="A248" s="82"/>
      <c r="B248" s="82"/>
      <c r="C248" s="82"/>
      <c r="E248" s="82"/>
      <c r="F248" s="82"/>
      <c r="G248" s="82"/>
      <c r="I248" s="82"/>
      <c r="J248" s="82"/>
      <c r="K248" s="82"/>
      <c r="L248" s="124"/>
      <c r="N248" s="82"/>
      <c r="O248" s="82"/>
      <c r="P248" s="82"/>
    </row>
    <row r="249" spans="1:16">
      <c r="A249" s="82"/>
      <c r="B249" s="82"/>
      <c r="C249" s="82"/>
      <c r="E249" s="82"/>
      <c r="F249" s="82"/>
      <c r="G249" s="82"/>
      <c r="I249" s="82"/>
      <c r="J249" s="82"/>
      <c r="K249" s="82"/>
      <c r="L249" s="124"/>
      <c r="N249" s="82"/>
      <c r="O249" s="82"/>
      <c r="P249" s="82"/>
    </row>
    <row r="250" spans="1:16">
      <c r="A250" s="82"/>
      <c r="B250" s="82"/>
      <c r="C250" s="82"/>
      <c r="E250" s="82"/>
      <c r="F250" s="82"/>
      <c r="G250" s="82"/>
      <c r="I250" s="82"/>
      <c r="J250" s="82"/>
      <c r="K250" s="82"/>
      <c r="L250" s="124"/>
      <c r="N250" s="82"/>
      <c r="O250" s="82"/>
      <c r="P250" s="82"/>
    </row>
    <row r="251" spans="1:16">
      <c r="A251" s="82"/>
      <c r="B251" s="82"/>
      <c r="C251" s="82"/>
      <c r="E251" s="82"/>
      <c r="F251" s="82"/>
      <c r="G251" s="82"/>
      <c r="I251" s="82"/>
      <c r="J251" s="82"/>
      <c r="K251" s="82"/>
      <c r="L251" s="124"/>
      <c r="N251" s="82"/>
      <c r="O251" s="82"/>
      <c r="P251" s="82"/>
    </row>
    <row r="252" spans="1:16">
      <c r="A252" s="82"/>
      <c r="B252" s="82"/>
      <c r="C252" s="82"/>
      <c r="E252" s="82"/>
      <c r="F252" s="82"/>
      <c r="G252" s="82"/>
      <c r="I252" s="82"/>
      <c r="J252" s="82"/>
      <c r="K252" s="82"/>
      <c r="L252" s="124"/>
      <c r="N252" s="82"/>
      <c r="O252" s="82"/>
      <c r="P252" s="82"/>
    </row>
    <row r="253" spans="1:16">
      <c r="A253" s="82"/>
      <c r="B253" s="82"/>
      <c r="C253" s="82"/>
      <c r="E253" s="82"/>
      <c r="F253" s="82"/>
      <c r="G253" s="82"/>
      <c r="I253" s="82"/>
      <c r="J253" s="82"/>
      <c r="K253" s="82"/>
      <c r="L253" s="124"/>
      <c r="N253" s="82"/>
      <c r="O253" s="82"/>
      <c r="P253" s="82"/>
    </row>
    <row r="254" spans="1:16">
      <c r="A254" s="82"/>
      <c r="B254" s="82"/>
      <c r="C254" s="82"/>
      <c r="E254" s="82"/>
      <c r="F254" s="82"/>
      <c r="G254" s="82"/>
      <c r="I254" s="82"/>
      <c r="J254" s="82"/>
      <c r="K254" s="82"/>
      <c r="L254" s="124"/>
      <c r="N254" s="82"/>
      <c r="O254" s="82"/>
      <c r="P254" s="82"/>
    </row>
    <row r="255" spans="1:16">
      <c r="A255" s="82"/>
      <c r="B255" s="82"/>
      <c r="C255" s="82"/>
      <c r="E255" s="82"/>
      <c r="F255" s="82"/>
      <c r="G255" s="82"/>
      <c r="I255" s="82"/>
      <c r="J255" s="82"/>
      <c r="K255" s="82"/>
      <c r="L255" s="124"/>
      <c r="N255" s="82"/>
      <c r="O255" s="82"/>
      <c r="P255" s="82"/>
    </row>
    <row r="256" spans="1:16">
      <c r="A256" s="82"/>
      <c r="B256" s="82"/>
      <c r="C256" s="82"/>
      <c r="E256" s="82"/>
      <c r="F256" s="82"/>
      <c r="G256" s="82"/>
      <c r="I256" s="82"/>
      <c r="J256" s="82"/>
      <c r="K256" s="82"/>
      <c r="L256" s="124"/>
      <c r="N256" s="82"/>
      <c r="O256" s="82"/>
      <c r="P256" s="82"/>
    </row>
    <row r="257" spans="1:16">
      <c r="A257" s="82"/>
      <c r="B257" s="82"/>
      <c r="C257" s="82"/>
      <c r="E257" s="82"/>
      <c r="F257" s="82"/>
      <c r="G257" s="82"/>
      <c r="I257" s="82"/>
      <c r="J257" s="82"/>
      <c r="K257" s="82"/>
      <c r="L257" s="124"/>
      <c r="N257" s="82"/>
      <c r="O257" s="82"/>
      <c r="P257" s="82"/>
    </row>
    <row r="258" spans="1:16">
      <c r="A258" s="82"/>
      <c r="B258" s="82"/>
      <c r="C258" s="82"/>
      <c r="E258" s="82"/>
      <c r="F258" s="82"/>
      <c r="G258" s="82"/>
      <c r="I258" s="82"/>
      <c r="J258" s="82"/>
      <c r="K258" s="82"/>
      <c r="L258" s="124"/>
      <c r="N258" s="82"/>
      <c r="O258" s="82"/>
      <c r="P258" s="82"/>
    </row>
    <row r="259" spans="1:16">
      <c r="A259" s="82"/>
      <c r="B259" s="82"/>
      <c r="C259" s="82"/>
      <c r="E259" s="82"/>
      <c r="F259" s="82"/>
      <c r="G259" s="82"/>
      <c r="I259" s="82"/>
      <c r="J259" s="82"/>
      <c r="K259" s="82"/>
      <c r="L259" s="124"/>
      <c r="N259" s="82"/>
      <c r="O259" s="82"/>
      <c r="P259" s="82"/>
    </row>
    <row r="260" spans="1:16">
      <c r="A260" s="82"/>
      <c r="B260" s="82"/>
      <c r="C260" s="82"/>
      <c r="E260" s="82"/>
      <c r="F260" s="82"/>
      <c r="G260" s="82"/>
      <c r="I260" s="82"/>
      <c r="J260" s="82"/>
      <c r="K260" s="82"/>
      <c r="L260" s="124"/>
      <c r="N260" s="82"/>
      <c r="O260" s="82"/>
      <c r="P260" s="82"/>
    </row>
    <row r="261" spans="1:16">
      <c r="A261" s="82"/>
      <c r="B261" s="82"/>
      <c r="C261" s="82"/>
      <c r="E261" s="82"/>
      <c r="F261" s="82"/>
      <c r="G261" s="82"/>
      <c r="I261" s="82"/>
      <c r="J261" s="82"/>
      <c r="K261" s="82"/>
      <c r="L261" s="124"/>
      <c r="N261" s="82"/>
      <c r="O261" s="82"/>
      <c r="P261" s="82"/>
    </row>
    <row r="262" spans="1:16">
      <c r="A262" s="82"/>
      <c r="B262" s="82"/>
      <c r="C262" s="82"/>
      <c r="E262" s="82"/>
      <c r="F262" s="82"/>
      <c r="G262" s="82"/>
      <c r="I262" s="82"/>
      <c r="J262" s="82"/>
      <c r="K262" s="82"/>
      <c r="L262" s="124"/>
      <c r="N262" s="82"/>
      <c r="O262" s="82"/>
      <c r="P262" s="82"/>
    </row>
  </sheetData>
  <autoFilter ref="A12:U262">
    <extLst/>
  </autoFilter>
  <mergeCells count="8">
    <mergeCell ref="D1:E1"/>
    <mergeCell ref="D2:E2"/>
    <mergeCell ref="D3:E3"/>
    <mergeCell ref="D6:E6"/>
    <mergeCell ref="A5:A6"/>
    <mergeCell ref="A7:A8"/>
    <mergeCell ref="B5:B6"/>
    <mergeCell ref="B7:E8"/>
  </mergeCells>
  <dataValidations count="11">
    <dataValidation type="list" allowBlank="1" showInputMessage="1" showErrorMessage="1" sqref="E15 E16 E39 E40 E41 E17:E25 E26:E28 E29:E34 E35:E36 E37:E38 E42:E228">
      <formula1>TPM_MISC!$G$3:$G$17</formula1>
    </dataValidation>
    <dataValidation type="list" allowBlank="1" showInputMessage="1" showErrorMessage="1" sqref="N15 N16:N20 N21:N26 N27:N28 N29:N228">
      <formula1>TPM_MISC!$B$3:$B$17</formula1>
    </dataValidation>
    <dataValidation type="list" allowBlank="1" showInputMessage="1" showErrorMessage="1" sqref="O15:P15 O21:P26 O16:P20 O29:P262 O27:P28">
      <formula1>TPM_MISC!$C$3:$C$17</formula1>
    </dataValidation>
    <dataValidation type="list" allowBlank="1" showInputMessage="1" showErrorMessage="1" sqref="S15 S16:S20 S21:S26 S27:S28 S29:S228">
      <formula1>TPM_MISC!$F$3:$F$17</formula1>
    </dataValidation>
    <dataValidation type="list" allowBlank="1" showInputMessage="1" showErrorMessage="1" sqref="T15 T16:T20 T21:T26 T27:T28 T29:T228">
      <formula1>TPM_MISC!$E$3:$E$17</formula1>
    </dataValidation>
    <dataValidation type="list" allowBlank="1" showInputMessage="1" showErrorMessage="1" sqref="F21 F27 F28 F15:F18 F19:F20 F22:F26 F29:F34 F35:F36 F37:F38 F39:F228 G162:G228">
      <formula1>TPM_MISC!$A$3:$A$17</formula1>
    </dataValidation>
    <dataValidation type="list" allowBlank="1" showInputMessage="1" showErrorMessage="1" sqref="D13:D18 D19:D20 D21:D1048576">
      <formula1>TPM_MISC!$H$4:$H$9</formula1>
    </dataValidation>
    <dataValidation type="list" allowBlank="1" showInputMessage="1" showErrorMessage="1" sqref="E229:E262">
      <formula1>$H$3:$H$24</formula1>
    </dataValidation>
    <dataValidation type="list" allowBlank="1" showInputMessage="1" showErrorMessage="1" sqref="G44:G161">
      <formula1>TPM_MISC!$J$3:$J$16</formula1>
    </dataValidation>
    <dataValidation type="list" allowBlank="1" showInputMessage="1" showErrorMessage="1" sqref="N229:N262">
      <formula1>$B$3:$B$24</formula1>
    </dataValidation>
    <dataValidation type="list" allowBlank="1" showInputMessage="1" showErrorMessage="1" sqref="F229:G262">
      <formula1>$A$3:$A$24</formula1>
    </dataValidation>
  </dataValidations>
  <hyperlinks>
    <hyperlink ref="B5" r:id="rId3" display="http://3.108.206.34/2_Testing/TechTicket"/>
  </hyperlinks>
  <pageMargins left="0.75" right="0.75" top="1" bottom="1" header="0.511805555555555" footer="0.511805555555555"/>
  <pageSetup paperSize="9" firstPageNumber="0" orientation="portrait" useFirstPageNumber="1" horizontalDpi="300" verticalDpi="3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L26"/>
  <sheetViews>
    <sheetView topLeftCell="A2" workbookViewId="0">
      <selection activeCell="J7" sqref="J7"/>
    </sheetView>
  </sheetViews>
  <sheetFormatPr defaultColWidth="9" defaultRowHeight="15"/>
  <cols>
    <col min="1" max="1" width="8.24761904761905" customWidth="1"/>
    <col min="2" max="2" width="13.8571428571429"/>
    <col min="3" max="3" width="26.4285714285714"/>
    <col min="4" max="4" width="11.8571428571429"/>
    <col min="5" max="6" width="10.1238095238095"/>
    <col min="7" max="8" width="11.5047619047619"/>
    <col min="9" max="9" width="19"/>
    <col min="10" max="10" width="13.5714285714286"/>
    <col min="11" max="11" width="10.8571428571429"/>
    <col min="12" max="12" width="11.8571428571429"/>
    <col min="13" max="13" width="10.1238095238095"/>
    <col min="14" max="15" width="11.5047619047619"/>
    <col min="16" max="16" width="10.1238095238095"/>
    <col min="17" max="18" width="11.5047619047619"/>
  </cols>
  <sheetData>
    <row r="4" spans="3:3">
      <c r="C4" t="s">
        <v>54</v>
      </c>
    </row>
    <row r="5" spans="3:4">
      <c r="C5" t="s">
        <v>173</v>
      </c>
      <c r="D5" t="s">
        <v>174</v>
      </c>
    </row>
    <row r="6" spans="2:11">
      <c r="B6" t="s">
        <v>175</v>
      </c>
      <c r="C6">
        <v>26</v>
      </c>
      <c r="D6">
        <v>26</v>
      </c>
      <c r="E6"/>
      <c r="F6"/>
      <c r="G6"/>
      <c r="J6" t="s">
        <v>176</v>
      </c>
      <c r="K6" t="s">
        <v>54</v>
      </c>
    </row>
    <row r="7" spans="10:12">
      <c r="J7" t="s">
        <v>53</v>
      </c>
      <c r="K7" t="s">
        <v>173</v>
      </c>
      <c r="L7" t="s">
        <v>174</v>
      </c>
    </row>
    <row r="8" spans="10:10">
      <c r="J8" t="s">
        <v>173</v>
      </c>
    </row>
    <row r="9" spans="10:10">
      <c r="J9" t="s">
        <v>174</v>
      </c>
    </row>
    <row r="14" spans="11:11">
      <c r="K14" s="79"/>
    </row>
    <row r="18" ht="15.75"/>
    <row r="19" ht="15.75" spans="2:6">
      <c r="B19" s="77" t="s">
        <v>177</v>
      </c>
      <c r="C19" s="78"/>
      <c r="D19" s="78"/>
      <c r="E19" s="78"/>
      <c r="F19" s="78"/>
    </row>
    <row r="21" spans="2:3">
      <c r="B21" t="s">
        <v>41</v>
      </c>
      <c r="C21" t="s">
        <v>178</v>
      </c>
    </row>
    <row r="22" spans="2:2">
      <c r="B22" t="s">
        <v>174</v>
      </c>
    </row>
    <row r="26" spans="10:10">
      <c r="J26" s="79"/>
    </row>
  </sheetData>
  <mergeCells count="1">
    <mergeCell ref="B19:F1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7"/>
  <sheetViews>
    <sheetView workbookViewId="0">
      <selection activeCell="H9" sqref="H9"/>
    </sheetView>
  </sheetViews>
  <sheetFormatPr defaultColWidth="8.75238095238095" defaultRowHeight="15"/>
  <cols>
    <col min="1" max="1" width="13.6285714285714" customWidth="1"/>
    <col min="2" max="2" width="24.3714285714286" customWidth="1"/>
    <col min="3" max="3" width="11.5047619047619"/>
    <col min="5" max="5" width="25.752380952381" customWidth="1"/>
    <col min="8" max="8" width="29.247619047619" customWidth="1"/>
  </cols>
  <sheetData>
    <row r="2" ht="30" spans="1:10">
      <c r="A2" s="75" t="s">
        <v>44</v>
      </c>
      <c r="B2" s="75" t="s">
        <v>179</v>
      </c>
      <c r="C2" s="75" t="s">
        <v>180</v>
      </c>
      <c r="D2" s="75" t="s">
        <v>181</v>
      </c>
      <c r="E2" s="75" t="s">
        <v>182</v>
      </c>
      <c r="F2" s="75" t="s">
        <v>57</v>
      </c>
      <c r="G2" s="75" t="s">
        <v>183</v>
      </c>
      <c r="H2" s="75" t="s">
        <v>184</v>
      </c>
      <c r="I2" s="75" t="s">
        <v>185</v>
      </c>
      <c r="J2" s="75" t="s">
        <v>45</v>
      </c>
    </row>
    <row r="3" spans="1:10">
      <c r="A3" s="7"/>
      <c r="B3" s="7"/>
      <c r="C3" s="7"/>
      <c r="D3" s="7"/>
      <c r="E3" s="7"/>
      <c r="F3" s="7"/>
      <c r="G3" s="7"/>
      <c r="H3" s="7"/>
      <c r="I3" s="7"/>
      <c r="J3" s="7"/>
    </row>
    <row r="4" ht="45" spans="1:10">
      <c r="A4" s="15" t="s">
        <v>76</v>
      </c>
      <c r="B4" s="15" t="s">
        <v>186</v>
      </c>
      <c r="C4" s="15" t="s">
        <v>70</v>
      </c>
      <c r="D4" s="15" t="s">
        <v>187</v>
      </c>
      <c r="E4" s="15" t="s">
        <v>188</v>
      </c>
      <c r="F4" s="15" t="s">
        <v>187</v>
      </c>
      <c r="G4" s="15" t="s">
        <v>166</v>
      </c>
      <c r="H4" s="27" t="s">
        <v>63</v>
      </c>
      <c r="I4" s="15"/>
      <c r="J4" s="15" t="s">
        <v>189</v>
      </c>
    </row>
    <row r="5" ht="30" spans="1:10">
      <c r="A5" s="15" t="s">
        <v>190</v>
      </c>
      <c r="B5" s="15" t="s">
        <v>191</v>
      </c>
      <c r="C5" s="15" t="s">
        <v>101</v>
      </c>
      <c r="D5" s="15" t="s">
        <v>192</v>
      </c>
      <c r="E5" s="15" t="s">
        <v>193</v>
      </c>
      <c r="F5" s="15" t="s">
        <v>194</v>
      </c>
      <c r="G5" s="15" t="s">
        <v>170</v>
      </c>
      <c r="H5" s="27" t="s">
        <v>75</v>
      </c>
      <c r="I5" s="15"/>
      <c r="J5" s="15" t="s">
        <v>195</v>
      </c>
    </row>
    <row r="6" ht="30" spans="1:10">
      <c r="A6" s="15" t="s">
        <v>138</v>
      </c>
      <c r="B6" s="15" t="s">
        <v>196</v>
      </c>
      <c r="C6" s="15" t="s">
        <v>96</v>
      </c>
      <c r="D6" s="15" t="s">
        <v>194</v>
      </c>
      <c r="E6" s="15" t="s">
        <v>197</v>
      </c>
      <c r="F6" s="15" t="s">
        <v>197</v>
      </c>
      <c r="G6" s="15" t="s">
        <v>64</v>
      </c>
      <c r="H6" s="27" t="s">
        <v>103</v>
      </c>
      <c r="I6" s="15"/>
      <c r="J6" s="15" t="s">
        <v>198</v>
      </c>
    </row>
    <row r="7" ht="60" spans="1:10">
      <c r="A7" s="15" t="s">
        <v>65</v>
      </c>
      <c r="B7" s="15" t="s">
        <v>199</v>
      </c>
      <c r="C7" s="15" t="s">
        <v>200</v>
      </c>
      <c r="D7" s="15" t="s">
        <v>201</v>
      </c>
      <c r="E7" s="15" t="s">
        <v>202</v>
      </c>
      <c r="F7" s="15" t="s">
        <v>193</v>
      </c>
      <c r="G7" s="15" t="s">
        <v>203</v>
      </c>
      <c r="H7" s="27" t="s">
        <v>107</v>
      </c>
      <c r="I7" s="15"/>
      <c r="J7" s="15"/>
    </row>
    <row r="8" ht="75" spans="1:10">
      <c r="A8" s="15" t="s">
        <v>92</v>
      </c>
      <c r="B8" s="15" t="s">
        <v>168</v>
      </c>
      <c r="C8" s="15"/>
      <c r="D8" s="15" t="s">
        <v>204</v>
      </c>
      <c r="E8" s="15" t="s">
        <v>205</v>
      </c>
      <c r="F8" s="15"/>
      <c r="G8" s="15" t="s">
        <v>206</v>
      </c>
      <c r="H8" s="27" t="s">
        <v>112</v>
      </c>
      <c r="I8" s="15"/>
      <c r="J8" s="15"/>
    </row>
    <row r="9" ht="45" spans="1:10">
      <c r="A9" s="15" t="s">
        <v>207</v>
      </c>
      <c r="B9" s="15" t="s">
        <v>208</v>
      </c>
      <c r="C9" s="15"/>
      <c r="D9" s="15"/>
      <c r="E9" s="15"/>
      <c r="F9" s="15"/>
      <c r="G9" s="15" t="s">
        <v>209</v>
      </c>
      <c r="H9" s="27" t="s">
        <v>210</v>
      </c>
      <c r="I9" s="15"/>
      <c r="J9" s="15"/>
    </row>
    <row r="10" spans="1:10">
      <c r="A10" s="15" t="s">
        <v>211</v>
      </c>
      <c r="B10" s="15" t="s">
        <v>212</v>
      </c>
      <c r="C10" s="15"/>
      <c r="D10" s="15"/>
      <c r="E10" s="15"/>
      <c r="F10" s="15"/>
      <c r="G10" s="15" t="s">
        <v>213</v>
      </c>
      <c r="H10" s="15"/>
      <c r="I10" s="15"/>
      <c r="J10" s="15"/>
    </row>
    <row r="11" spans="1:10">
      <c r="A11" s="15" t="s">
        <v>214</v>
      </c>
      <c r="B11" s="15"/>
      <c r="C11" s="15"/>
      <c r="D11" s="15"/>
      <c r="E11" s="15"/>
      <c r="F11" s="15"/>
      <c r="G11" s="15" t="s">
        <v>215</v>
      </c>
      <c r="H11" s="15"/>
      <c r="I11" s="15"/>
      <c r="J11" s="15"/>
    </row>
    <row r="12" spans="1:10">
      <c r="A12" s="15" t="s">
        <v>216</v>
      </c>
      <c r="B12" s="15"/>
      <c r="C12" s="15"/>
      <c r="D12" s="15"/>
      <c r="E12" s="15"/>
      <c r="F12" s="15"/>
      <c r="G12" s="15" t="s">
        <v>217</v>
      </c>
      <c r="H12" s="15"/>
      <c r="I12" s="15"/>
      <c r="J12" s="15"/>
    </row>
    <row r="13" spans="1:10">
      <c r="A13" s="15"/>
      <c r="B13" s="15"/>
      <c r="C13" s="15"/>
      <c r="D13" s="15"/>
      <c r="E13" s="15"/>
      <c r="F13" s="15"/>
      <c r="G13" s="15" t="s">
        <v>218</v>
      </c>
      <c r="H13" s="15"/>
      <c r="I13" s="15"/>
      <c r="J13" s="15"/>
    </row>
    <row r="14" spans="1:10">
      <c r="A14" s="15"/>
      <c r="B14" s="15"/>
      <c r="C14" s="15"/>
      <c r="D14" s="15"/>
      <c r="E14" s="15"/>
      <c r="F14" s="15"/>
      <c r="G14" s="15"/>
      <c r="H14" s="15"/>
      <c r="I14" s="15"/>
      <c r="J14" s="15"/>
    </row>
    <row r="15" spans="1:10">
      <c r="A15" s="15"/>
      <c r="B15" s="15"/>
      <c r="C15" s="15"/>
      <c r="D15" s="15"/>
      <c r="E15" s="15"/>
      <c r="F15" s="15"/>
      <c r="G15" s="15"/>
      <c r="H15" s="15"/>
      <c r="I15" s="15"/>
      <c r="J15" s="15"/>
    </row>
    <row r="16" spans="1:10">
      <c r="A16" s="15"/>
      <c r="B16" s="15"/>
      <c r="C16" s="15"/>
      <c r="D16" s="15"/>
      <c r="E16" s="15"/>
      <c r="F16" s="15"/>
      <c r="G16" s="15"/>
      <c r="H16" s="15"/>
      <c r="I16" s="15"/>
      <c r="J16" s="15"/>
    </row>
    <row r="17" spans="1:10">
      <c r="A17" s="76"/>
      <c r="B17" s="76"/>
      <c r="C17" s="76"/>
      <c r="D17" s="76"/>
      <c r="E17" s="76"/>
      <c r="F17" s="76"/>
      <c r="G17" s="76"/>
      <c r="H17" s="76"/>
      <c r="I17" s="76"/>
      <c r="J17" s="76"/>
    </row>
  </sheetData>
  <pageMargins left="0.75" right="0.75" top="1" bottom="1" header="0.511805555555555" footer="0.511805555555555"/>
  <pageSetup paperSize="9" firstPageNumber="0" orientation="portrait"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7"/>
  <sheetViews>
    <sheetView workbookViewId="0">
      <selection activeCell="I18" sqref="I18"/>
    </sheetView>
  </sheetViews>
  <sheetFormatPr defaultColWidth="8.87619047619048" defaultRowHeight="15"/>
  <cols>
    <col min="2" max="2" width="15.247619047619" customWidth="1"/>
    <col min="3" max="3" width="11.5047619047619" customWidth="1"/>
    <col min="4" max="4" width="15.3714285714286" customWidth="1"/>
    <col min="5" max="5" width="12.752380952381" customWidth="1"/>
    <col min="9" max="9" width="45.6285714285714" style="20" customWidth="1"/>
    <col min="10" max="10" width="16.3714285714286" customWidth="1"/>
    <col min="12" max="12" width="16.752380952381" customWidth="1"/>
    <col min="13" max="13" width="13" customWidth="1"/>
  </cols>
  <sheetData>
    <row r="1" s="70" customFormat="1" customHeight="1" spans="1:15">
      <c r="A1" s="70" t="s">
        <v>219</v>
      </c>
      <c r="B1" s="70" t="s">
        <v>220</v>
      </c>
      <c r="C1" s="70" t="s">
        <v>221</v>
      </c>
      <c r="D1" s="70" t="s">
        <v>40</v>
      </c>
      <c r="E1" s="70" t="s">
        <v>8</v>
      </c>
      <c r="F1" s="70" t="s">
        <v>43</v>
      </c>
      <c r="G1" s="70" t="s">
        <v>54</v>
      </c>
      <c r="H1" s="70" t="s">
        <v>53</v>
      </c>
      <c r="I1" s="73" t="s">
        <v>222</v>
      </c>
      <c r="J1" s="70" t="s">
        <v>223</v>
      </c>
      <c r="K1" s="70" t="s">
        <v>224</v>
      </c>
      <c r="L1" s="70" t="s">
        <v>225</v>
      </c>
      <c r="M1" s="70" t="s">
        <v>226</v>
      </c>
      <c r="N1" s="70" t="s">
        <v>227</v>
      </c>
      <c r="O1" s="70" t="s">
        <v>228</v>
      </c>
    </row>
    <row r="2" spans="3:9">
      <c r="C2" s="71"/>
      <c r="E2" s="20"/>
      <c r="F2" s="20"/>
      <c r="G2" s="20"/>
      <c r="H2" s="20"/>
      <c r="I2" s="74"/>
    </row>
    <row r="3" spans="3:9">
      <c r="C3" s="71"/>
      <c r="E3" s="20"/>
      <c r="F3" s="20"/>
      <c r="G3" s="20"/>
      <c r="H3" s="20"/>
      <c r="I3" s="74"/>
    </row>
    <row r="4" spans="3:9">
      <c r="C4" s="71"/>
      <c r="E4" s="20"/>
      <c r="F4" s="20"/>
      <c r="G4" s="20"/>
      <c r="H4" s="20"/>
      <c r="I4" s="74"/>
    </row>
    <row r="5" spans="3:9">
      <c r="C5" s="71"/>
      <c r="E5" s="72"/>
      <c r="F5" s="20"/>
      <c r="G5" s="20"/>
      <c r="H5" s="20"/>
      <c r="I5" s="74"/>
    </row>
    <row r="6" spans="3:9">
      <c r="C6" s="71"/>
      <c r="E6" s="72"/>
      <c r="F6" s="20"/>
      <c r="G6" s="20"/>
      <c r="H6" s="20"/>
      <c r="I6" s="74"/>
    </row>
    <row r="7" spans="3:9">
      <c r="C7" s="71"/>
      <c r="E7" s="72"/>
      <c r="F7" s="20"/>
      <c r="G7" s="20"/>
      <c r="H7" s="20"/>
      <c r="I7" s="74"/>
    </row>
    <row r="8" spans="3:9">
      <c r="C8" s="71"/>
      <c r="E8" s="72"/>
      <c r="F8" s="20"/>
      <c r="G8" s="20"/>
      <c r="H8" s="20"/>
      <c r="I8" s="74"/>
    </row>
    <row r="9" spans="3:9">
      <c r="C9" s="71"/>
      <c r="E9" s="72"/>
      <c r="F9" s="20"/>
      <c r="G9" s="20"/>
      <c r="H9" s="20"/>
      <c r="I9" s="74"/>
    </row>
    <row r="10" spans="3:9">
      <c r="C10" s="71"/>
      <c r="E10" s="72"/>
      <c r="F10" s="20"/>
      <c r="G10" s="20"/>
      <c r="H10" s="20"/>
      <c r="I10" s="74"/>
    </row>
    <row r="11" spans="3:9">
      <c r="C11" s="71"/>
      <c r="E11" s="72"/>
      <c r="F11" s="20"/>
      <c r="G11" s="20"/>
      <c r="H11" s="20"/>
      <c r="I11" s="74"/>
    </row>
    <row r="12" spans="3:9">
      <c r="C12" s="71"/>
      <c r="E12" s="72"/>
      <c r="F12" s="20"/>
      <c r="G12" s="20"/>
      <c r="H12" s="20"/>
      <c r="I12" s="74"/>
    </row>
    <row r="13" spans="3:9">
      <c r="C13" s="71"/>
      <c r="E13" s="72"/>
      <c r="F13" s="20"/>
      <c r="G13" s="20"/>
      <c r="H13" s="20"/>
      <c r="I13" s="74"/>
    </row>
    <row r="14" spans="3:9">
      <c r="C14" s="71"/>
      <c r="E14" s="72"/>
      <c r="F14" s="20"/>
      <c r="G14" s="20"/>
      <c r="H14" s="20"/>
      <c r="I14" s="74"/>
    </row>
    <row r="15" spans="3:9">
      <c r="C15" s="71"/>
      <c r="E15" s="72"/>
      <c r="F15" s="20"/>
      <c r="G15" s="20"/>
      <c r="H15" s="20"/>
      <c r="I15" s="74"/>
    </row>
    <row r="16" spans="3:9">
      <c r="C16" s="71"/>
      <c r="E16" s="72"/>
      <c r="F16" s="20"/>
      <c r="G16" s="20"/>
      <c r="H16" s="20"/>
      <c r="I16" s="74"/>
    </row>
    <row r="17" spans="3:8">
      <c r="C17" s="71"/>
      <c r="E17" s="72"/>
      <c r="F17" s="20"/>
      <c r="G17" s="20"/>
      <c r="H17" s="20"/>
    </row>
    <row r="18" spans="3:8">
      <c r="C18" s="71"/>
      <c r="F18" s="20"/>
      <c r="G18" s="20"/>
      <c r="H18" s="20"/>
    </row>
    <row r="19" spans="3:8">
      <c r="C19" s="71"/>
      <c r="F19" s="20"/>
      <c r="G19" s="20"/>
      <c r="H19" s="20"/>
    </row>
    <row r="20" spans="3:8">
      <c r="C20" s="71"/>
      <c r="F20" s="20"/>
      <c r="G20" s="20"/>
      <c r="H20" s="20"/>
    </row>
    <row r="21" spans="3:9">
      <c r="C21" s="71"/>
      <c r="F21" s="20"/>
      <c r="G21" s="20"/>
      <c r="H21" s="20"/>
      <c r="I21" s="74"/>
    </row>
    <row r="22" spans="3:9">
      <c r="C22" s="71"/>
      <c r="F22" s="20"/>
      <c r="G22" s="20"/>
      <c r="H22" s="20"/>
      <c r="I22" s="74"/>
    </row>
    <row r="23" spans="3:9">
      <c r="C23" s="71"/>
      <c r="F23" s="20"/>
      <c r="G23" s="20"/>
      <c r="H23" s="20"/>
      <c r="I23" s="74"/>
    </row>
    <row r="24" spans="3:9">
      <c r="C24" s="71"/>
      <c r="F24" s="20"/>
      <c r="G24" s="20"/>
      <c r="H24" s="20"/>
      <c r="I24" s="74"/>
    </row>
    <row r="25" spans="3:9">
      <c r="C25" s="71"/>
      <c r="F25" s="20"/>
      <c r="G25" s="20"/>
      <c r="H25" s="20"/>
      <c r="I25" s="74"/>
    </row>
    <row r="26" spans="3:8">
      <c r="C26" s="71"/>
      <c r="F26" s="20"/>
      <c r="G26" s="20"/>
      <c r="H26" s="20"/>
    </row>
    <row r="27" spans="3:8">
      <c r="C27" s="71"/>
      <c r="F27" s="20"/>
      <c r="G27" s="20"/>
      <c r="H27" s="20"/>
    </row>
    <row r="28" spans="3:8">
      <c r="C28" s="71"/>
      <c r="F28" s="20"/>
      <c r="G28" s="20"/>
      <c r="H28" s="20"/>
    </row>
    <row r="29" spans="3:8">
      <c r="C29" s="71"/>
      <c r="F29" s="20"/>
      <c r="G29" s="20"/>
      <c r="H29" s="20"/>
    </row>
    <row r="30" spans="3:9">
      <c r="C30" s="71"/>
      <c r="E30" s="72"/>
      <c r="F30" s="20"/>
      <c r="G30" s="20"/>
      <c r="H30" s="20"/>
      <c r="I30" s="74"/>
    </row>
    <row r="31" spans="3:9">
      <c r="C31" s="71"/>
      <c r="E31" s="72"/>
      <c r="F31" s="20"/>
      <c r="G31" s="20"/>
      <c r="H31" s="20"/>
      <c r="I31" s="74"/>
    </row>
    <row r="32" spans="3:9">
      <c r="C32" s="71"/>
      <c r="E32" s="72"/>
      <c r="F32" s="20"/>
      <c r="G32" s="20"/>
      <c r="H32" s="20"/>
      <c r="I32" s="74"/>
    </row>
    <row r="33" spans="3:9">
      <c r="C33" s="71"/>
      <c r="E33" s="72"/>
      <c r="F33" s="20"/>
      <c r="G33" s="20"/>
      <c r="H33" s="20"/>
      <c r="I33" s="74"/>
    </row>
    <row r="34" spans="3:8">
      <c r="C34" s="71"/>
      <c r="F34" s="20"/>
      <c r="G34" s="20"/>
      <c r="H34" s="20"/>
    </row>
    <row r="35" spans="3:8">
      <c r="C35" s="71"/>
      <c r="F35" s="20"/>
      <c r="G35" s="20"/>
      <c r="H35" s="20"/>
    </row>
    <row r="36" spans="3:8">
      <c r="C36" s="71"/>
      <c r="F36" s="20"/>
      <c r="G36" s="20"/>
      <c r="H36" s="20"/>
    </row>
    <row r="37" spans="3:8">
      <c r="C37" s="71"/>
      <c r="F37" s="20"/>
      <c r="G37" s="20"/>
      <c r="H37" s="20"/>
    </row>
    <row r="38" spans="3:8">
      <c r="C38" s="71"/>
      <c r="F38" s="20"/>
      <c r="G38" s="20"/>
      <c r="H38" s="20"/>
    </row>
    <row r="39" spans="6:8">
      <c r="F39" s="20"/>
      <c r="G39" s="20"/>
      <c r="H39" s="20"/>
    </row>
    <row r="40" spans="6:8">
      <c r="F40" s="20"/>
      <c r="G40" s="20"/>
      <c r="H40" s="20"/>
    </row>
    <row r="41" spans="6:8">
      <c r="F41" s="20"/>
      <c r="G41" s="20"/>
      <c r="H41" s="20"/>
    </row>
    <row r="42" spans="6:8">
      <c r="F42" s="20"/>
      <c r="G42" s="20"/>
      <c r="H42" s="20"/>
    </row>
    <row r="43" spans="6:8">
      <c r="F43" s="20"/>
      <c r="G43" s="20"/>
      <c r="H43" s="20"/>
    </row>
    <row r="44" spans="6:8">
      <c r="F44" s="20"/>
      <c r="G44" s="20"/>
      <c r="H44" s="20"/>
    </row>
    <row r="45" spans="6:8">
      <c r="F45" s="20"/>
      <c r="G45" s="20"/>
      <c r="H45" s="20"/>
    </row>
    <row r="46" spans="6:8">
      <c r="F46" s="20"/>
      <c r="G46" s="20"/>
      <c r="H46" s="20"/>
    </row>
    <row r="47" spans="6:8">
      <c r="F47" s="20"/>
      <c r="G47" s="20"/>
      <c r="H47" s="20"/>
    </row>
    <row r="48" spans="6:8">
      <c r="F48" s="20"/>
      <c r="G48" s="20"/>
      <c r="H48" s="20"/>
    </row>
    <row r="49" spans="6:8">
      <c r="F49" s="20"/>
      <c r="G49" s="20"/>
      <c r="H49" s="20"/>
    </row>
    <row r="50" spans="6:8">
      <c r="F50" s="20"/>
      <c r="G50" s="20"/>
      <c r="H50" s="20"/>
    </row>
    <row r="51" spans="6:8">
      <c r="F51" s="20"/>
      <c r="G51" s="20"/>
      <c r="H51" s="20"/>
    </row>
    <row r="52" spans="6:8">
      <c r="F52" s="20"/>
      <c r="G52" s="20"/>
      <c r="H52" s="20"/>
    </row>
    <row r="53" spans="6:8">
      <c r="F53" s="20"/>
      <c r="G53" s="20"/>
      <c r="H53" s="20"/>
    </row>
    <row r="54" spans="6:8">
      <c r="F54" s="20"/>
      <c r="G54" s="20"/>
      <c r="H54" s="20"/>
    </row>
    <row r="55" spans="6:8">
      <c r="F55" s="20"/>
      <c r="G55" s="20"/>
      <c r="H55" s="20"/>
    </row>
    <row r="56" spans="6:8">
      <c r="F56" s="20"/>
      <c r="G56" s="20"/>
      <c r="H56" s="20"/>
    </row>
    <row r="57" spans="6:8">
      <c r="F57" s="20"/>
      <c r="G57" s="20"/>
      <c r="H57" s="20"/>
    </row>
    <row r="58" spans="6:8">
      <c r="F58" s="20"/>
      <c r="G58" s="20"/>
      <c r="H58" s="20"/>
    </row>
    <row r="59" spans="6:8">
      <c r="F59" s="20"/>
      <c r="G59" s="20"/>
      <c r="H59" s="20"/>
    </row>
    <row r="60" spans="6:8">
      <c r="F60" s="20"/>
      <c r="G60" s="20"/>
      <c r="H60" s="20"/>
    </row>
    <row r="61" spans="6:8">
      <c r="F61" s="20"/>
      <c r="G61" s="20"/>
      <c r="H61" s="20"/>
    </row>
    <row r="62" spans="6:8">
      <c r="F62" s="20"/>
      <c r="G62" s="20"/>
      <c r="H62" s="20"/>
    </row>
    <row r="63" spans="6:8">
      <c r="F63" s="20"/>
      <c r="G63" s="20"/>
      <c r="H63" s="20"/>
    </row>
    <row r="64" spans="6:8">
      <c r="F64" s="20"/>
      <c r="G64" s="20"/>
      <c r="H64" s="20"/>
    </row>
    <row r="65" spans="6:8">
      <c r="F65" s="20"/>
      <c r="G65" s="20"/>
      <c r="H65" s="20"/>
    </row>
    <row r="66" spans="6:8">
      <c r="F66" s="20"/>
      <c r="G66" s="20"/>
      <c r="H66" s="20"/>
    </row>
    <row r="67" spans="6:8">
      <c r="F67" s="20"/>
      <c r="G67" s="20"/>
      <c r="H67" s="20"/>
    </row>
    <row r="68" spans="6:8">
      <c r="F68" s="20"/>
      <c r="G68" s="20"/>
      <c r="H68" s="20"/>
    </row>
    <row r="69" spans="6:8">
      <c r="F69" s="20"/>
      <c r="G69" s="20"/>
      <c r="H69" s="20"/>
    </row>
    <row r="70" spans="6:8">
      <c r="F70" s="20"/>
      <c r="G70" s="20"/>
      <c r="H70" s="20"/>
    </row>
    <row r="71" spans="6:8">
      <c r="F71" s="20"/>
      <c r="G71" s="20"/>
      <c r="H71" s="20"/>
    </row>
    <row r="72" spans="6:8">
      <c r="F72" s="20"/>
      <c r="G72" s="20"/>
      <c r="H72" s="20"/>
    </row>
    <row r="73" spans="6:8">
      <c r="F73" s="20"/>
      <c r="G73" s="20"/>
      <c r="H73" s="20"/>
    </row>
    <row r="74" spans="6:8">
      <c r="F74" s="20"/>
      <c r="G74" s="20"/>
      <c r="H74" s="20"/>
    </row>
    <row r="75" spans="6:8">
      <c r="F75" s="20"/>
      <c r="G75" s="20"/>
      <c r="H75" s="20"/>
    </row>
    <row r="76" spans="6:8">
      <c r="F76" s="20"/>
      <c r="G76" s="20"/>
      <c r="H76" s="20"/>
    </row>
    <row r="77" spans="6:8">
      <c r="F77" s="20"/>
      <c r="G77" s="20"/>
      <c r="H77" s="20"/>
    </row>
    <row r="78" spans="6:8">
      <c r="F78" s="20"/>
      <c r="G78" s="20"/>
      <c r="H78" s="20"/>
    </row>
    <row r="79" spans="6:8">
      <c r="F79" s="20"/>
      <c r="G79" s="20"/>
      <c r="H79" s="20"/>
    </row>
    <row r="80" spans="6:8">
      <c r="F80" s="20"/>
      <c r="G80" s="20"/>
      <c r="H80" s="20"/>
    </row>
    <row r="81" spans="6:8">
      <c r="F81" s="20"/>
      <c r="G81" s="20"/>
      <c r="H81" s="20"/>
    </row>
    <row r="82" spans="6:8">
      <c r="F82" s="20"/>
      <c r="G82" s="20"/>
      <c r="H82" s="20"/>
    </row>
    <row r="83" spans="6:8">
      <c r="F83" s="20"/>
      <c r="G83" s="20"/>
      <c r="H83" s="20"/>
    </row>
    <row r="84" spans="6:8">
      <c r="F84" s="20"/>
      <c r="G84" s="20"/>
      <c r="H84" s="20"/>
    </row>
    <row r="85" spans="6:8">
      <c r="F85" s="20"/>
      <c r="G85" s="20"/>
      <c r="H85" s="20"/>
    </row>
    <row r="86" spans="6:8">
      <c r="F86" s="20"/>
      <c r="G86" s="20"/>
      <c r="H86" s="20"/>
    </row>
    <row r="87" spans="6:8">
      <c r="F87" s="20"/>
      <c r="G87" s="20"/>
      <c r="H87" s="20"/>
    </row>
    <row r="88" spans="6:8">
      <c r="F88" s="20"/>
      <c r="G88" s="20"/>
      <c r="H88" s="20"/>
    </row>
    <row r="89" spans="6:8">
      <c r="F89" s="20"/>
      <c r="G89" s="20"/>
      <c r="H89" s="20"/>
    </row>
    <row r="90" spans="6:8">
      <c r="F90" s="20"/>
      <c r="G90" s="20"/>
      <c r="H90" s="20"/>
    </row>
    <row r="91" spans="6:8">
      <c r="F91" s="20"/>
      <c r="G91" s="20"/>
      <c r="H91" s="20"/>
    </row>
    <row r="92" spans="6:8">
      <c r="F92" s="20"/>
      <c r="G92" s="20"/>
      <c r="H92" s="20"/>
    </row>
    <row r="93" spans="6:8">
      <c r="F93" s="20"/>
      <c r="G93" s="20"/>
      <c r="H93" s="20"/>
    </row>
    <row r="94" spans="7:8">
      <c r="G94" s="20"/>
      <c r="H94" s="20"/>
    </row>
    <row r="95" spans="7:8">
      <c r="G95" s="20"/>
      <c r="H95" s="20"/>
    </row>
    <row r="96" spans="7:8">
      <c r="G96" s="20"/>
      <c r="H96" s="20"/>
    </row>
    <row r="97" spans="7:8">
      <c r="G97" s="20"/>
      <c r="H97" s="20"/>
    </row>
    <row r="98" spans="7:8">
      <c r="G98" s="20"/>
      <c r="H98" s="20"/>
    </row>
    <row r="99" spans="7:8">
      <c r="G99" s="20"/>
      <c r="H99" s="20"/>
    </row>
    <row r="100" spans="7:8">
      <c r="G100" s="20"/>
      <c r="H100" s="20"/>
    </row>
    <row r="101" spans="7:8">
      <c r="G101" s="20"/>
      <c r="H101" s="20"/>
    </row>
    <row r="102" spans="7:8">
      <c r="G102" s="20"/>
      <c r="H102" s="20"/>
    </row>
    <row r="103" spans="7:8">
      <c r="G103" s="20"/>
      <c r="H103" s="20"/>
    </row>
    <row r="104" spans="7:8">
      <c r="G104" s="20"/>
      <c r="H104" s="20"/>
    </row>
    <row r="105" spans="7:8">
      <c r="G105" s="20"/>
      <c r="H105" s="20"/>
    </row>
    <row r="106" spans="7:8">
      <c r="G106" s="20"/>
      <c r="H106" s="20"/>
    </row>
    <row r="107" spans="7:8">
      <c r="G107" s="20"/>
      <c r="H107" s="20"/>
    </row>
    <row r="108" spans="7:8">
      <c r="G108" s="20"/>
      <c r="H108" s="20"/>
    </row>
    <row r="109" spans="7:8">
      <c r="G109" s="20"/>
      <c r="H109" s="20"/>
    </row>
    <row r="110" spans="7:8">
      <c r="G110" s="20"/>
      <c r="H110" s="20"/>
    </row>
    <row r="111" spans="7:8">
      <c r="G111" s="20"/>
      <c r="H111" s="20"/>
    </row>
    <row r="112" spans="7:8">
      <c r="G112" s="20"/>
      <c r="H112" s="20"/>
    </row>
    <row r="113" spans="7:8">
      <c r="G113" s="20"/>
      <c r="H113" s="20"/>
    </row>
    <row r="114" spans="7:8">
      <c r="G114" s="20"/>
      <c r="H114" s="20"/>
    </row>
    <row r="115" spans="7:8">
      <c r="G115" s="20"/>
      <c r="H115" s="20"/>
    </row>
    <row r="116" spans="7:8">
      <c r="G116" s="20"/>
      <c r="H116" s="20"/>
    </row>
    <row r="117" spans="7:8">
      <c r="G117" s="20"/>
      <c r="H117" s="20"/>
    </row>
    <row r="118" spans="7:8">
      <c r="G118" s="20"/>
      <c r="H118" s="20"/>
    </row>
    <row r="119" spans="7:8">
      <c r="G119" s="20"/>
      <c r="H119" s="20"/>
    </row>
    <row r="120" spans="7:8">
      <c r="G120" s="20"/>
      <c r="H120" s="20"/>
    </row>
    <row r="121" spans="7:8">
      <c r="G121" s="20"/>
      <c r="H121" s="20"/>
    </row>
    <row r="122" spans="7:8">
      <c r="G122" s="20"/>
      <c r="H122" s="20"/>
    </row>
    <row r="123" spans="7:8">
      <c r="G123" s="20"/>
      <c r="H123" s="20"/>
    </row>
    <row r="124" spans="7:8">
      <c r="G124" s="20"/>
      <c r="H124" s="20"/>
    </row>
    <row r="125" spans="7:8">
      <c r="G125" s="20"/>
      <c r="H125" s="20"/>
    </row>
    <row r="126" spans="7:8">
      <c r="G126" s="20"/>
      <c r="H126" s="20"/>
    </row>
    <row r="127" spans="7:8">
      <c r="G127" s="20"/>
      <c r="H127" s="20"/>
    </row>
    <row r="128" spans="7:8">
      <c r="G128" s="20"/>
      <c r="H128" s="20"/>
    </row>
    <row r="129" spans="7:8">
      <c r="G129" s="20"/>
      <c r="H129" s="20"/>
    </row>
    <row r="130" spans="7:8">
      <c r="G130" s="20"/>
      <c r="H130" s="20"/>
    </row>
    <row r="131" spans="7:8">
      <c r="G131" s="20"/>
      <c r="H131" s="20"/>
    </row>
    <row r="132" spans="7:8">
      <c r="G132" s="20"/>
      <c r="H132" s="20"/>
    </row>
    <row r="133" spans="7:8">
      <c r="G133" s="20"/>
      <c r="H133" s="20"/>
    </row>
    <row r="134" spans="7:8">
      <c r="G134" s="20"/>
      <c r="H134" s="20"/>
    </row>
    <row r="135" spans="7:8">
      <c r="G135" s="20"/>
      <c r="H135" s="20"/>
    </row>
    <row r="136" spans="7:8">
      <c r="G136" s="20"/>
      <c r="H136" s="20"/>
    </row>
    <row r="137" spans="7:8">
      <c r="G137" s="20"/>
      <c r="H137" s="20"/>
    </row>
    <row r="138" spans="7:8">
      <c r="G138" s="20"/>
      <c r="H138" s="20"/>
    </row>
    <row r="139" spans="7:8">
      <c r="G139" s="20"/>
      <c r="H139" s="20"/>
    </row>
    <row r="140" spans="7:8">
      <c r="G140" s="20"/>
      <c r="H140" s="20"/>
    </row>
    <row r="141" spans="7:8">
      <c r="G141" s="20"/>
      <c r="H141" s="20"/>
    </row>
    <row r="142" spans="7:8">
      <c r="G142" s="20"/>
      <c r="H142" s="20"/>
    </row>
    <row r="143" spans="7:8">
      <c r="G143" s="20"/>
      <c r="H143" s="20"/>
    </row>
    <row r="144" spans="7:8">
      <c r="G144" s="20"/>
      <c r="H144" s="20"/>
    </row>
    <row r="145" spans="7:8">
      <c r="G145" s="20"/>
      <c r="H145" s="20"/>
    </row>
    <row r="146" spans="7:8">
      <c r="G146" s="20"/>
      <c r="H146" s="20"/>
    </row>
    <row r="147" spans="7:8">
      <c r="G147" s="20"/>
      <c r="H147" s="20"/>
    </row>
    <row r="148" spans="7:8">
      <c r="G148" s="20"/>
      <c r="H148" s="20"/>
    </row>
    <row r="149" spans="7:8">
      <c r="G149" s="20"/>
      <c r="H149" s="20"/>
    </row>
    <row r="150" spans="7:8">
      <c r="G150" s="20"/>
      <c r="H150" s="20"/>
    </row>
    <row r="151" spans="7:8">
      <c r="G151" s="20"/>
      <c r="H151" s="20"/>
    </row>
    <row r="152" spans="7:8">
      <c r="G152" s="20"/>
      <c r="H152" s="20"/>
    </row>
    <row r="153" spans="7:8">
      <c r="G153" s="20"/>
      <c r="H153" s="20"/>
    </row>
    <row r="154" spans="7:8">
      <c r="G154" s="20"/>
      <c r="H154" s="20"/>
    </row>
    <row r="155" spans="7:8">
      <c r="G155" s="20"/>
      <c r="H155" s="20"/>
    </row>
    <row r="156" spans="7:8">
      <c r="G156" s="20"/>
      <c r="H156" s="20"/>
    </row>
    <row r="157" spans="7:8">
      <c r="G157" s="20"/>
      <c r="H157" s="20"/>
    </row>
    <row r="158" spans="7:8">
      <c r="G158" s="20"/>
      <c r="H158" s="20"/>
    </row>
    <row r="159" spans="7:8">
      <c r="G159" s="20"/>
      <c r="H159" s="20"/>
    </row>
    <row r="160" spans="7:8">
      <c r="G160" s="20"/>
      <c r="H160" s="20"/>
    </row>
    <row r="161" spans="7:8">
      <c r="G161" s="20"/>
      <c r="H161" s="20"/>
    </row>
    <row r="162" spans="7:8">
      <c r="G162" s="20"/>
      <c r="H162" s="20"/>
    </row>
    <row r="163" spans="7:8">
      <c r="G163" s="20"/>
      <c r="H163" s="20"/>
    </row>
    <row r="164" spans="7:8">
      <c r="G164" s="20"/>
      <c r="H164" s="20"/>
    </row>
    <row r="165" spans="7:8">
      <c r="G165" s="20"/>
      <c r="H165" s="20"/>
    </row>
    <row r="166" spans="7:8">
      <c r="G166" s="20"/>
      <c r="H166" s="20"/>
    </row>
    <row r="167" spans="7:8">
      <c r="G167" s="20"/>
      <c r="H167" s="20"/>
    </row>
    <row r="168" spans="7:8">
      <c r="G168" s="20"/>
      <c r="H168" s="20"/>
    </row>
    <row r="169" spans="7:8">
      <c r="G169" s="20"/>
      <c r="H169" s="20"/>
    </row>
    <row r="170" spans="7:8">
      <c r="G170" s="20"/>
      <c r="H170" s="20"/>
    </row>
    <row r="171" spans="7:8">
      <c r="G171" s="20"/>
      <c r="H171" s="20"/>
    </row>
    <row r="172" spans="7:8">
      <c r="G172" s="20"/>
      <c r="H172" s="20"/>
    </row>
    <row r="173" spans="7:8">
      <c r="G173" s="20"/>
      <c r="H173" s="20"/>
    </row>
    <row r="174" spans="7:8">
      <c r="G174" s="20"/>
      <c r="H174" s="20"/>
    </row>
    <row r="175" spans="7:7">
      <c r="G175" s="20"/>
    </row>
    <row r="176" spans="7:7">
      <c r="G176" s="20"/>
    </row>
    <row r="177" spans="7:7">
      <c r="G177" s="20"/>
    </row>
    <row r="178" spans="7:7">
      <c r="G178" s="20"/>
    </row>
    <row r="179" spans="7:7">
      <c r="G179" s="20"/>
    </row>
    <row r="180" spans="7:7">
      <c r="G180" s="20"/>
    </row>
    <row r="181" spans="7:7">
      <c r="G181" s="20"/>
    </row>
    <row r="182" spans="7:7">
      <c r="G182" s="20"/>
    </row>
    <row r="183" spans="7:7">
      <c r="G183" s="20"/>
    </row>
    <row r="184" spans="7:7">
      <c r="G184" s="20"/>
    </row>
    <row r="185" spans="7:7">
      <c r="G185" s="20"/>
    </row>
    <row r="186" spans="7:7">
      <c r="G186" s="20"/>
    </row>
    <row r="187" spans="7:7">
      <c r="G187" s="20"/>
    </row>
    <row r="188" spans="7:7">
      <c r="G188" s="20"/>
    </row>
    <row r="189" spans="7:7">
      <c r="G189" s="20"/>
    </row>
    <row r="190" spans="7:7">
      <c r="G190" s="20"/>
    </row>
    <row r="191" spans="7:7">
      <c r="G191" s="20"/>
    </row>
    <row r="192" spans="7:7">
      <c r="G192" s="20"/>
    </row>
    <row r="193" spans="7:7">
      <c r="G193" s="20"/>
    </row>
    <row r="194" spans="7:7">
      <c r="G194" s="20"/>
    </row>
    <row r="195" spans="7:7">
      <c r="G195" s="20"/>
    </row>
    <row r="196" spans="7:7">
      <c r="G196" s="20"/>
    </row>
    <row r="197" spans="7:7">
      <c r="G197" s="20"/>
    </row>
  </sheetData>
  <autoFilter ref="A1:N501">
    <extLst/>
  </autoFilter>
  <dataValidations count="5">
    <dataValidation type="list" allowBlank="1" showInputMessage="1" showErrorMessage="1" sqref="H2 H3 H4 H7 G16 H16 G17 H17 G2:G4 G5:G7 G8:G10 G11:G15 G30:G33 G34:G197 H5:H6 H8:H10 H11:H15 H30:H33 H34:H174">
      <formula1>TPM_MISC!$C$3:$C$17</formula1>
    </dataValidation>
    <dataValidation type="list" allowBlank="1" showInputMessage="1" showErrorMessage="1" sqref="G18 G19 G20 H20 G25 H25 G26 H26 G27 H27 H28 H29 G21:G22 G23:G24 G28:G29 H18:H19 H21:H22 H23:H24">
      <formula1>$C$3:$C$17</formula1>
    </dataValidation>
    <dataValidation type="list" allowBlank="1" showInputMessage="1" showErrorMessage="1" sqref="K29 K2:K8 K9:K15 K16:K19 K20:K24 K25:K26 K27:K28 K30:K33">
      <formula1>"New, Repoen, Closed, Retest, Confirmation Needed"</formula1>
    </dataValidation>
    <dataValidation type="list" allowBlank="1" showInputMessage="1" showErrorMessage="1" sqref="F2:F93">
      <formula1>TPM_MISC!$G$3:$G$17</formula1>
    </dataValidation>
    <dataValidation type="list" allowBlank="1" showInputMessage="1" showErrorMessage="1" sqref="M2:M17 M18:M24 M25:M27 M28:M29 M30:M33 M34:M1048576">
      <formula1>"Open, Not a bug, Resolved, Confirmation needed, Reopen"</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22"/>
  <sheetViews>
    <sheetView workbookViewId="0">
      <pane xSplit="2" ySplit="2" topLeftCell="C3" activePane="bottomRight" state="frozen"/>
      <selection/>
      <selection pane="topRight"/>
      <selection pane="bottomLeft"/>
      <selection pane="bottomRight" activeCell="C11" sqref="C11"/>
    </sheetView>
  </sheetViews>
  <sheetFormatPr defaultColWidth="8.87619047619048" defaultRowHeight="15"/>
  <cols>
    <col min="1" max="1" width="6.12380952380952" style="20" customWidth="1"/>
    <col min="2" max="2" width="22.8761904761905" style="20" customWidth="1"/>
    <col min="3" max="3" width="18.3714285714286" style="20" customWidth="1"/>
    <col min="4" max="4" width="7.87619047619048" style="20" customWidth="1"/>
    <col min="5" max="5" width="11.247619047619" style="20" customWidth="1"/>
    <col min="6" max="7" width="7" style="20" customWidth="1"/>
    <col min="8" max="8" width="9.62857142857143" style="20" customWidth="1"/>
    <col min="9" max="13" width="9.62857142857143" style="20" customWidth="1" outlineLevel="1"/>
    <col min="14" max="17" width="9.62857142857143" style="20" customWidth="1"/>
    <col min="18" max="21" width="7.62857142857143" style="20" customWidth="1"/>
    <col min="22" max="24" width="7.62857142857143" style="20" customWidth="1" outlineLevel="1"/>
    <col min="25" max="28" width="7.62857142857143" style="20" customWidth="1"/>
    <col min="29" max="32" width="5.75238095238095" style="20" customWidth="1"/>
    <col min="33" max="35" width="5.75238095238095" style="20" customWidth="1" outlineLevel="1"/>
    <col min="36" max="39" width="5.75238095238095" style="20" customWidth="1"/>
    <col min="40" max="43" width="8.87619047619048" style="20"/>
    <col min="44" max="46" width="8.87619047619048" style="20" outlineLevel="1"/>
    <col min="47" max="16384" width="8.87619047619048" style="20"/>
  </cols>
  <sheetData>
    <row r="1" spans="1:50">
      <c r="A1" s="32" t="s">
        <v>229</v>
      </c>
      <c r="B1" s="33"/>
      <c r="C1" s="34"/>
      <c r="D1" s="34"/>
      <c r="E1" s="32" t="s">
        <v>230</v>
      </c>
      <c r="F1" s="33"/>
      <c r="G1" s="33"/>
      <c r="H1" s="33"/>
      <c r="I1" s="33"/>
      <c r="J1" s="33"/>
      <c r="K1" s="33"/>
      <c r="L1" s="33"/>
      <c r="M1" s="33"/>
      <c r="N1" s="33"/>
      <c r="O1" s="33"/>
      <c r="P1" s="33"/>
      <c r="Q1" s="58"/>
      <c r="R1" s="32" t="s">
        <v>231</v>
      </c>
      <c r="S1" s="33"/>
      <c r="T1" s="33"/>
      <c r="U1" s="33"/>
      <c r="V1" s="33"/>
      <c r="W1" s="33"/>
      <c r="X1" s="33"/>
      <c r="Y1" s="33"/>
      <c r="Z1" s="33"/>
      <c r="AA1" s="33"/>
      <c r="AB1" s="58"/>
      <c r="AC1" s="32" t="s">
        <v>232</v>
      </c>
      <c r="AD1" s="33"/>
      <c r="AE1" s="33"/>
      <c r="AF1" s="33"/>
      <c r="AG1" s="33"/>
      <c r="AH1" s="33"/>
      <c r="AI1" s="33"/>
      <c r="AJ1" s="33"/>
      <c r="AK1" s="33"/>
      <c r="AL1" s="33"/>
      <c r="AM1" s="58"/>
      <c r="AN1" s="65" t="s">
        <v>233</v>
      </c>
      <c r="AO1" s="33"/>
      <c r="AP1" s="33"/>
      <c r="AQ1" s="33"/>
      <c r="AR1" s="33"/>
      <c r="AS1" s="33"/>
      <c r="AT1" s="33"/>
      <c r="AU1" s="33"/>
      <c r="AV1" s="33"/>
      <c r="AW1" s="33"/>
      <c r="AX1" s="58"/>
    </row>
    <row r="2" ht="90.75" spans="1:50">
      <c r="A2" s="35" t="s">
        <v>219</v>
      </c>
      <c r="B2" s="36" t="s">
        <v>41</v>
      </c>
      <c r="C2" s="37" t="s">
        <v>183</v>
      </c>
      <c r="D2" s="37"/>
      <c r="E2" s="35" t="s">
        <v>234</v>
      </c>
      <c r="F2" s="36" t="s">
        <v>11</v>
      </c>
      <c r="G2" s="36" t="s">
        <v>12</v>
      </c>
      <c r="H2" s="36" t="s">
        <v>235</v>
      </c>
      <c r="I2" s="56" t="s">
        <v>236</v>
      </c>
      <c r="J2" s="57" t="s">
        <v>237</v>
      </c>
      <c r="K2" s="36" t="s">
        <v>238</v>
      </c>
      <c r="L2" s="36"/>
      <c r="M2" s="36" t="s">
        <v>239</v>
      </c>
      <c r="N2" s="36" t="s">
        <v>240</v>
      </c>
      <c r="O2" s="36" t="s">
        <v>241</v>
      </c>
      <c r="P2" s="36" t="s">
        <v>242</v>
      </c>
      <c r="Q2" s="59" t="s">
        <v>243</v>
      </c>
      <c r="R2" s="60" t="s">
        <v>234</v>
      </c>
      <c r="S2" s="59" t="s">
        <v>11</v>
      </c>
      <c r="T2" s="59" t="s">
        <v>12</v>
      </c>
      <c r="U2" s="59" t="s">
        <v>235</v>
      </c>
      <c r="V2" s="59" t="s">
        <v>244</v>
      </c>
      <c r="W2" s="59" t="s">
        <v>245</v>
      </c>
      <c r="X2" s="59" t="s">
        <v>239</v>
      </c>
      <c r="Y2" s="59" t="s">
        <v>240</v>
      </c>
      <c r="Z2" s="59" t="s">
        <v>241</v>
      </c>
      <c r="AA2" s="59" t="s">
        <v>242</v>
      </c>
      <c r="AB2" s="59" t="s">
        <v>243</v>
      </c>
      <c r="AC2" s="60" t="s">
        <v>234</v>
      </c>
      <c r="AD2" s="59" t="s">
        <v>11</v>
      </c>
      <c r="AE2" s="59" t="s">
        <v>12</v>
      </c>
      <c r="AF2" s="59" t="s">
        <v>235</v>
      </c>
      <c r="AG2" s="59" t="s">
        <v>244</v>
      </c>
      <c r="AH2" s="59" t="s">
        <v>245</v>
      </c>
      <c r="AI2" s="59" t="s">
        <v>239</v>
      </c>
      <c r="AJ2" s="59" t="s">
        <v>240</v>
      </c>
      <c r="AK2" s="59" t="s">
        <v>241</v>
      </c>
      <c r="AL2" s="59" t="s">
        <v>242</v>
      </c>
      <c r="AM2" s="59" t="s">
        <v>243</v>
      </c>
      <c r="AN2" s="66" t="s">
        <v>234</v>
      </c>
      <c r="AO2" s="59" t="s">
        <v>11</v>
      </c>
      <c r="AP2" s="59" t="s">
        <v>12</v>
      </c>
      <c r="AQ2" s="59" t="s">
        <v>235</v>
      </c>
      <c r="AR2" s="59" t="s">
        <v>244</v>
      </c>
      <c r="AS2" s="59" t="s">
        <v>245</v>
      </c>
      <c r="AT2" s="59" t="s">
        <v>239</v>
      </c>
      <c r="AU2" s="59" t="s">
        <v>240</v>
      </c>
      <c r="AV2" s="59" t="s">
        <v>241</v>
      </c>
      <c r="AW2" s="59" t="s">
        <v>242</v>
      </c>
      <c r="AX2" s="59" t="s">
        <v>243</v>
      </c>
    </row>
    <row r="3" outlineLevel="1" spans="1:50">
      <c r="A3" s="38">
        <v>1</v>
      </c>
      <c r="B3" s="39" t="s">
        <v>246</v>
      </c>
      <c r="C3" s="40"/>
      <c r="D3" s="40"/>
      <c r="E3" s="38">
        <v>15</v>
      </c>
      <c r="F3" s="41"/>
      <c r="G3" s="41"/>
      <c r="H3" s="42">
        <f>TPM_Sheet!N11</f>
        <v>1</v>
      </c>
      <c r="I3" s="39">
        <v>5</v>
      </c>
      <c r="J3" s="39">
        <v>5</v>
      </c>
      <c r="K3" s="39"/>
      <c r="L3" s="39"/>
      <c r="M3" s="39">
        <v>4</v>
      </c>
      <c r="N3" s="39">
        <v>2</v>
      </c>
      <c r="O3" s="39">
        <v>3</v>
      </c>
      <c r="P3" s="39"/>
      <c r="Q3" s="61"/>
      <c r="R3" s="38"/>
      <c r="S3" s="39"/>
      <c r="T3" s="39"/>
      <c r="U3" s="42">
        <f>SUM(V3:X3)</f>
        <v>0</v>
      </c>
      <c r="V3" s="39"/>
      <c r="W3" s="39"/>
      <c r="X3" s="39"/>
      <c r="Y3" s="39"/>
      <c r="Z3" s="39"/>
      <c r="AA3" s="39"/>
      <c r="AB3" s="61"/>
      <c r="AC3" s="38"/>
      <c r="AD3" s="39"/>
      <c r="AE3" s="39"/>
      <c r="AF3" s="42">
        <f>SUM(AG3:AI3)</f>
        <v>0</v>
      </c>
      <c r="AG3" s="39"/>
      <c r="AH3" s="39"/>
      <c r="AI3" s="39"/>
      <c r="AJ3" s="39"/>
      <c r="AK3" s="39"/>
      <c r="AL3" s="39"/>
      <c r="AM3" s="61"/>
      <c r="AN3" s="67"/>
      <c r="AO3" s="39"/>
      <c r="AP3" s="39"/>
      <c r="AQ3" s="42">
        <f t="shared" ref="AQ3:AQ21" si="0">SUM(AR3:AT3)</f>
        <v>0</v>
      </c>
      <c r="AR3" s="39"/>
      <c r="AS3" s="39"/>
      <c r="AT3" s="39"/>
      <c r="AU3" s="39"/>
      <c r="AV3" s="39"/>
      <c r="AW3" s="39"/>
      <c r="AX3" s="39"/>
    </row>
    <row r="4" outlineLevel="1" spans="1:50">
      <c r="A4" s="43"/>
      <c r="B4" s="16"/>
      <c r="C4" s="44"/>
      <c r="D4" s="44"/>
      <c r="E4" s="43"/>
      <c r="F4" s="16"/>
      <c r="G4" s="16"/>
      <c r="H4" s="42">
        <f t="shared" ref="H4:H21" si="1">SUM(I4:M4)</f>
        <v>4</v>
      </c>
      <c r="I4" s="16">
        <v>2</v>
      </c>
      <c r="J4" s="16">
        <v>2</v>
      </c>
      <c r="K4" s="16"/>
      <c r="L4" s="16"/>
      <c r="M4" s="16">
        <v>0</v>
      </c>
      <c r="N4" s="16">
        <v>1</v>
      </c>
      <c r="O4" s="16">
        <v>1</v>
      </c>
      <c r="P4" s="16"/>
      <c r="Q4" s="62"/>
      <c r="R4" s="43"/>
      <c r="S4" s="16"/>
      <c r="T4" s="16"/>
      <c r="U4" s="42">
        <f t="shared" ref="U4:U21" si="2">SUM(V4:X4)</f>
        <v>0</v>
      </c>
      <c r="V4" s="16"/>
      <c r="W4" s="16"/>
      <c r="X4" s="16"/>
      <c r="Y4" s="16"/>
      <c r="Z4" s="16"/>
      <c r="AA4" s="16"/>
      <c r="AB4" s="62"/>
      <c r="AC4" s="43"/>
      <c r="AD4" s="16"/>
      <c r="AE4" s="16"/>
      <c r="AF4" s="42">
        <f t="shared" ref="AF4:AF21" si="3">SUM(AG4:AI4)</f>
        <v>0</v>
      </c>
      <c r="AG4" s="16"/>
      <c r="AH4" s="16"/>
      <c r="AI4" s="16"/>
      <c r="AJ4" s="16"/>
      <c r="AK4" s="16"/>
      <c r="AL4" s="16"/>
      <c r="AM4" s="62"/>
      <c r="AN4" s="68"/>
      <c r="AO4" s="16"/>
      <c r="AP4" s="16"/>
      <c r="AQ4" s="42">
        <f t="shared" si="0"/>
        <v>0</v>
      </c>
      <c r="AR4" s="16"/>
      <c r="AS4" s="16"/>
      <c r="AT4" s="16"/>
      <c r="AU4" s="16"/>
      <c r="AV4" s="16"/>
      <c r="AW4" s="16"/>
      <c r="AX4" s="16"/>
    </row>
    <row r="5" outlineLevel="1" spans="1:50">
      <c r="A5" s="43">
        <v>2</v>
      </c>
      <c r="B5" s="16" t="s">
        <v>247</v>
      </c>
      <c r="C5" s="44"/>
      <c r="D5" s="44"/>
      <c r="E5" s="43">
        <v>20</v>
      </c>
      <c r="F5" s="16"/>
      <c r="G5" s="16"/>
      <c r="H5" s="42">
        <f t="shared" si="1"/>
        <v>20</v>
      </c>
      <c r="I5" s="16">
        <v>10</v>
      </c>
      <c r="J5" s="16">
        <v>5</v>
      </c>
      <c r="K5" s="16"/>
      <c r="L5" s="16"/>
      <c r="M5" s="16">
        <v>5</v>
      </c>
      <c r="N5" s="16">
        <v>2</v>
      </c>
      <c r="O5" s="16">
        <v>3</v>
      </c>
      <c r="P5" s="16"/>
      <c r="Q5" s="62"/>
      <c r="R5" s="43"/>
      <c r="S5" s="16"/>
      <c r="T5" s="16"/>
      <c r="U5" s="42">
        <f t="shared" si="2"/>
        <v>0</v>
      </c>
      <c r="V5" s="16"/>
      <c r="W5" s="16"/>
      <c r="X5" s="16"/>
      <c r="Y5" s="16"/>
      <c r="Z5" s="16"/>
      <c r="AA5" s="16"/>
      <c r="AB5" s="62"/>
      <c r="AC5" s="43"/>
      <c r="AD5" s="16"/>
      <c r="AE5" s="16"/>
      <c r="AF5" s="42">
        <f t="shared" si="3"/>
        <v>0</v>
      </c>
      <c r="AG5" s="16"/>
      <c r="AH5" s="16"/>
      <c r="AI5" s="16"/>
      <c r="AJ5" s="16"/>
      <c r="AK5" s="16"/>
      <c r="AL5" s="16"/>
      <c r="AM5" s="62"/>
      <c r="AN5" s="68"/>
      <c r="AO5" s="16"/>
      <c r="AP5" s="16"/>
      <c r="AQ5" s="42">
        <f t="shared" si="0"/>
        <v>0</v>
      </c>
      <c r="AR5" s="16"/>
      <c r="AS5" s="16"/>
      <c r="AT5" s="16"/>
      <c r="AU5" s="16"/>
      <c r="AV5" s="16"/>
      <c r="AW5" s="16"/>
      <c r="AX5" s="16"/>
    </row>
    <row r="6" outlineLevel="1" spans="1:50">
      <c r="A6" s="43">
        <v>3</v>
      </c>
      <c r="B6" s="16" t="s">
        <v>248</v>
      </c>
      <c r="C6" s="44"/>
      <c r="D6" s="44"/>
      <c r="E6" s="43"/>
      <c r="F6" s="16"/>
      <c r="G6" s="16"/>
      <c r="H6" s="42">
        <f t="shared" si="1"/>
        <v>0</v>
      </c>
      <c r="I6" s="16"/>
      <c r="J6" s="16"/>
      <c r="K6" s="16"/>
      <c r="L6" s="16"/>
      <c r="M6" s="16"/>
      <c r="N6" s="16"/>
      <c r="O6" s="16"/>
      <c r="P6" s="16"/>
      <c r="Q6" s="62"/>
      <c r="R6" s="43"/>
      <c r="S6" s="16"/>
      <c r="T6" s="16"/>
      <c r="U6" s="42">
        <f t="shared" si="2"/>
        <v>0</v>
      </c>
      <c r="V6" s="16"/>
      <c r="W6" s="16"/>
      <c r="X6" s="16"/>
      <c r="Y6" s="16"/>
      <c r="Z6" s="16"/>
      <c r="AA6" s="16"/>
      <c r="AB6" s="62"/>
      <c r="AC6" s="43"/>
      <c r="AD6" s="16"/>
      <c r="AE6" s="16"/>
      <c r="AF6" s="42">
        <f t="shared" si="3"/>
        <v>0</v>
      </c>
      <c r="AG6" s="16"/>
      <c r="AH6" s="16"/>
      <c r="AI6" s="16"/>
      <c r="AJ6" s="16"/>
      <c r="AK6" s="16"/>
      <c r="AL6" s="16"/>
      <c r="AM6" s="62"/>
      <c r="AN6" s="68"/>
      <c r="AO6" s="16"/>
      <c r="AP6" s="16"/>
      <c r="AQ6" s="42">
        <f t="shared" si="0"/>
        <v>0</v>
      </c>
      <c r="AR6" s="16"/>
      <c r="AS6" s="16"/>
      <c r="AT6" s="16"/>
      <c r="AU6" s="16"/>
      <c r="AV6" s="16"/>
      <c r="AW6" s="16"/>
      <c r="AX6" s="16"/>
    </row>
    <row r="7" outlineLevel="1" spans="1:50">
      <c r="A7" s="43">
        <v>4</v>
      </c>
      <c r="B7" s="16" t="s">
        <v>249</v>
      </c>
      <c r="C7" s="44"/>
      <c r="D7" s="44"/>
      <c r="E7" s="43"/>
      <c r="F7" s="16"/>
      <c r="G7" s="16"/>
      <c r="H7" s="42">
        <f t="shared" si="1"/>
        <v>0</v>
      </c>
      <c r="I7" s="16"/>
      <c r="J7" s="16"/>
      <c r="K7" s="16"/>
      <c r="L7" s="16"/>
      <c r="M7" s="16"/>
      <c r="N7" s="16"/>
      <c r="O7" s="16"/>
      <c r="P7" s="16"/>
      <c r="Q7" s="62"/>
      <c r="R7" s="43"/>
      <c r="S7" s="16"/>
      <c r="T7" s="16"/>
      <c r="U7" s="42">
        <f t="shared" si="2"/>
        <v>0</v>
      </c>
      <c r="V7" s="16"/>
      <c r="W7" s="16"/>
      <c r="X7" s="16"/>
      <c r="Y7" s="16"/>
      <c r="Z7" s="16"/>
      <c r="AA7" s="16"/>
      <c r="AB7" s="62"/>
      <c r="AC7" s="43"/>
      <c r="AD7" s="16"/>
      <c r="AE7" s="16"/>
      <c r="AF7" s="42">
        <f t="shared" si="3"/>
        <v>0</v>
      </c>
      <c r="AG7" s="16"/>
      <c r="AH7" s="16"/>
      <c r="AI7" s="16"/>
      <c r="AJ7" s="16"/>
      <c r="AK7" s="16"/>
      <c r="AL7" s="16"/>
      <c r="AM7" s="62"/>
      <c r="AN7" s="68"/>
      <c r="AO7" s="16"/>
      <c r="AP7" s="16"/>
      <c r="AQ7" s="42">
        <f t="shared" si="0"/>
        <v>0</v>
      </c>
      <c r="AR7" s="16"/>
      <c r="AS7" s="16"/>
      <c r="AT7" s="16"/>
      <c r="AU7" s="16"/>
      <c r="AV7" s="16"/>
      <c r="AW7" s="16"/>
      <c r="AX7" s="16"/>
    </row>
    <row r="8" outlineLevel="1" spans="1:50">
      <c r="A8" s="43">
        <v>5</v>
      </c>
      <c r="B8" s="16" t="s">
        <v>250</v>
      </c>
      <c r="C8" s="44"/>
      <c r="D8" s="44"/>
      <c r="E8" s="43"/>
      <c r="F8" s="16"/>
      <c r="G8" s="16"/>
      <c r="H8" s="42">
        <f t="shared" si="1"/>
        <v>0</v>
      </c>
      <c r="I8" s="16"/>
      <c r="J8" s="16"/>
      <c r="K8" s="16"/>
      <c r="L8" s="16"/>
      <c r="M8" s="16"/>
      <c r="N8" s="16"/>
      <c r="O8" s="16"/>
      <c r="P8" s="16"/>
      <c r="Q8" s="62"/>
      <c r="R8" s="43"/>
      <c r="S8" s="16"/>
      <c r="T8" s="16"/>
      <c r="U8" s="42">
        <f t="shared" si="2"/>
        <v>0</v>
      </c>
      <c r="V8" s="16"/>
      <c r="W8" s="16"/>
      <c r="X8" s="16"/>
      <c r="Y8" s="16"/>
      <c r="Z8" s="16"/>
      <c r="AA8" s="16"/>
      <c r="AB8" s="62"/>
      <c r="AC8" s="43"/>
      <c r="AD8" s="16"/>
      <c r="AE8" s="16"/>
      <c r="AF8" s="42">
        <f t="shared" si="3"/>
        <v>0</v>
      </c>
      <c r="AG8" s="16"/>
      <c r="AH8" s="16"/>
      <c r="AI8" s="16"/>
      <c r="AJ8" s="16"/>
      <c r="AK8" s="16"/>
      <c r="AL8" s="16"/>
      <c r="AM8" s="62"/>
      <c r="AN8" s="68"/>
      <c r="AO8" s="16"/>
      <c r="AP8" s="16"/>
      <c r="AQ8" s="42">
        <f t="shared" si="0"/>
        <v>0</v>
      </c>
      <c r="AR8" s="16"/>
      <c r="AS8" s="16"/>
      <c r="AT8" s="16"/>
      <c r="AU8" s="16"/>
      <c r="AV8" s="16"/>
      <c r="AW8" s="16"/>
      <c r="AX8" s="16"/>
    </row>
    <row r="9" outlineLevel="1" spans="1:50">
      <c r="A9" s="43">
        <v>6</v>
      </c>
      <c r="B9" s="16" t="s">
        <v>251</v>
      </c>
      <c r="C9" s="44"/>
      <c r="D9" s="44"/>
      <c r="E9" s="43"/>
      <c r="F9" s="16"/>
      <c r="G9" s="16"/>
      <c r="H9" s="42">
        <f t="shared" si="1"/>
        <v>0</v>
      </c>
      <c r="I9" s="16"/>
      <c r="J9" s="16"/>
      <c r="K9" s="16"/>
      <c r="L9" s="16"/>
      <c r="M9" s="16"/>
      <c r="N9" s="16"/>
      <c r="O9" s="16"/>
      <c r="P9" s="16"/>
      <c r="Q9" s="62"/>
      <c r="R9" s="43"/>
      <c r="S9" s="16"/>
      <c r="T9" s="16"/>
      <c r="U9" s="42">
        <f t="shared" si="2"/>
        <v>0</v>
      </c>
      <c r="V9" s="16"/>
      <c r="W9" s="16"/>
      <c r="X9" s="16"/>
      <c r="Y9" s="16"/>
      <c r="Z9" s="16"/>
      <c r="AA9" s="16"/>
      <c r="AB9" s="62"/>
      <c r="AC9" s="43"/>
      <c r="AD9" s="16"/>
      <c r="AE9" s="16"/>
      <c r="AF9" s="42">
        <f t="shared" si="3"/>
        <v>0</v>
      </c>
      <c r="AG9" s="16"/>
      <c r="AH9" s="16"/>
      <c r="AI9" s="16"/>
      <c r="AJ9" s="16"/>
      <c r="AK9" s="16"/>
      <c r="AL9" s="16"/>
      <c r="AM9" s="62"/>
      <c r="AN9" s="68"/>
      <c r="AO9" s="16"/>
      <c r="AP9" s="16"/>
      <c r="AQ9" s="42">
        <f t="shared" si="0"/>
        <v>0</v>
      </c>
      <c r="AR9" s="16"/>
      <c r="AS9" s="16"/>
      <c r="AT9" s="16"/>
      <c r="AU9" s="16"/>
      <c r="AV9" s="16"/>
      <c r="AW9" s="16"/>
      <c r="AX9" s="16"/>
    </row>
    <row r="10" outlineLevel="1" spans="1:50">
      <c r="A10" s="43">
        <v>7</v>
      </c>
      <c r="B10" s="16" t="s">
        <v>252</v>
      </c>
      <c r="C10" s="44"/>
      <c r="D10" s="44"/>
      <c r="E10" s="43"/>
      <c r="F10" s="16"/>
      <c r="G10" s="16"/>
      <c r="H10" s="42">
        <f t="shared" si="1"/>
        <v>0</v>
      </c>
      <c r="I10" s="16"/>
      <c r="J10" s="16"/>
      <c r="K10" s="16"/>
      <c r="L10" s="16"/>
      <c r="M10" s="16"/>
      <c r="N10" s="16"/>
      <c r="O10" s="16"/>
      <c r="P10" s="16"/>
      <c r="Q10" s="62"/>
      <c r="R10" s="43"/>
      <c r="S10" s="16"/>
      <c r="T10" s="16"/>
      <c r="U10" s="42">
        <f t="shared" si="2"/>
        <v>22</v>
      </c>
      <c r="V10" s="16">
        <v>5</v>
      </c>
      <c r="W10" s="16">
        <v>8</v>
      </c>
      <c r="X10" s="16">
        <v>9</v>
      </c>
      <c r="Y10" s="16"/>
      <c r="Z10" s="16"/>
      <c r="AA10" s="16"/>
      <c r="AB10" s="62"/>
      <c r="AC10" s="43"/>
      <c r="AD10" s="16"/>
      <c r="AE10" s="16"/>
      <c r="AF10" s="42">
        <f t="shared" si="3"/>
        <v>0</v>
      </c>
      <c r="AG10" s="16"/>
      <c r="AH10" s="16"/>
      <c r="AI10" s="16"/>
      <c r="AJ10" s="16"/>
      <c r="AK10" s="16"/>
      <c r="AL10" s="16"/>
      <c r="AM10" s="62"/>
      <c r="AN10" s="68"/>
      <c r="AO10" s="16"/>
      <c r="AP10" s="16"/>
      <c r="AQ10" s="42">
        <f t="shared" si="0"/>
        <v>0</v>
      </c>
      <c r="AR10" s="16"/>
      <c r="AS10" s="16"/>
      <c r="AT10" s="16"/>
      <c r="AU10" s="16"/>
      <c r="AV10" s="16"/>
      <c r="AW10" s="16"/>
      <c r="AX10" s="16"/>
    </row>
    <row r="11" outlineLevel="1" spans="1:50">
      <c r="A11" s="43">
        <v>8</v>
      </c>
      <c r="B11" s="16" t="s">
        <v>253</v>
      </c>
      <c r="C11" s="44"/>
      <c r="D11" s="44"/>
      <c r="E11" s="43"/>
      <c r="F11" s="16"/>
      <c r="G11" s="16"/>
      <c r="H11" s="42">
        <f t="shared" si="1"/>
        <v>0</v>
      </c>
      <c r="I11" s="16"/>
      <c r="J11" s="16"/>
      <c r="K11" s="16"/>
      <c r="L11" s="16"/>
      <c r="M11" s="16"/>
      <c r="N11" s="16"/>
      <c r="O11" s="16"/>
      <c r="P11" s="16"/>
      <c r="Q11" s="62"/>
      <c r="R11" s="43"/>
      <c r="S11" s="16"/>
      <c r="T11" s="16"/>
      <c r="U11" s="42">
        <f t="shared" si="2"/>
        <v>0</v>
      </c>
      <c r="V11" s="16"/>
      <c r="W11" s="16"/>
      <c r="X11" s="16"/>
      <c r="Y11" s="16"/>
      <c r="Z11" s="16"/>
      <c r="AA11" s="16"/>
      <c r="AB11" s="62"/>
      <c r="AC11" s="43"/>
      <c r="AD11" s="16"/>
      <c r="AE11" s="16"/>
      <c r="AF11" s="42">
        <f t="shared" si="3"/>
        <v>0</v>
      </c>
      <c r="AG11" s="16"/>
      <c r="AH11" s="16"/>
      <c r="AI11" s="16"/>
      <c r="AJ11" s="16"/>
      <c r="AK11" s="16"/>
      <c r="AL11" s="16"/>
      <c r="AM11" s="62"/>
      <c r="AN11" s="68"/>
      <c r="AO11" s="16"/>
      <c r="AP11" s="16"/>
      <c r="AQ11" s="42">
        <f t="shared" si="0"/>
        <v>0</v>
      </c>
      <c r="AR11" s="16"/>
      <c r="AS11" s="16"/>
      <c r="AT11" s="16"/>
      <c r="AU11" s="16"/>
      <c r="AV11" s="16"/>
      <c r="AW11" s="16"/>
      <c r="AX11" s="16"/>
    </row>
    <row r="12" outlineLevel="1" spans="1:50">
      <c r="A12" s="43">
        <v>9</v>
      </c>
      <c r="B12" s="16" t="s">
        <v>254</v>
      </c>
      <c r="C12" s="44"/>
      <c r="D12" s="44"/>
      <c r="E12" s="43"/>
      <c r="F12" s="16"/>
      <c r="G12" s="16"/>
      <c r="H12" s="42">
        <f t="shared" si="1"/>
        <v>0</v>
      </c>
      <c r="I12" s="16"/>
      <c r="J12" s="16"/>
      <c r="K12" s="16"/>
      <c r="L12" s="16"/>
      <c r="M12" s="16"/>
      <c r="N12" s="16"/>
      <c r="O12" s="16"/>
      <c r="P12" s="16"/>
      <c r="Q12" s="62"/>
      <c r="R12" s="43"/>
      <c r="S12" s="16"/>
      <c r="T12" s="16"/>
      <c r="U12" s="42">
        <f t="shared" si="2"/>
        <v>0</v>
      </c>
      <c r="V12" s="16"/>
      <c r="W12" s="16"/>
      <c r="X12" s="16"/>
      <c r="Y12" s="16"/>
      <c r="Z12" s="16"/>
      <c r="AA12" s="16"/>
      <c r="AB12" s="62"/>
      <c r="AC12" s="43"/>
      <c r="AD12" s="16"/>
      <c r="AE12" s="16"/>
      <c r="AF12" s="42">
        <f t="shared" si="3"/>
        <v>0</v>
      </c>
      <c r="AG12" s="16"/>
      <c r="AH12" s="16"/>
      <c r="AI12" s="16"/>
      <c r="AJ12" s="16"/>
      <c r="AK12" s="16"/>
      <c r="AL12" s="16"/>
      <c r="AM12" s="62"/>
      <c r="AN12" s="68"/>
      <c r="AO12" s="16"/>
      <c r="AP12" s="16"/>
      <c r="AQ12" s="42">
        <f t="shared" si="0"/>
        <v>0</v>
      </c>
      <c r="AR12" s="16"/>
      <c r="AS12" s="16"/>
      <c r="AT12" s="16"/>
      <c r="AU12" s="16"/>
      <c r="AV12" s="16"/>
      <c r="AW12" s="16"/>
      <c r="AX12" s="16"/>
    </row>
    <row r="13" outlineLevel="1" spans="1:50">
      <c r="A13" s="43">
        <v>10</v>
      </c>
      <c r="B13" s="16" t="s">
        <v>255</v>
      </c>
      <c r="C13" s="44"/>
      <c r="D13" s="44"/>
      <c r="E13" s="43"/>
      <c r="F13" s="16"/>
      <c r="G13" s="16"/>
      <c r="H13" s="42">
        <f t="shared" si="1"/>
        <v>0</v>
      </c>
      <c r="I13" s="16"/>
      <c r="J13" s="16"/>
      <c r="K13" s="16"/>
      <c r="L13" s="16"/>
      <c r="M13" s="16"/>
      <c r="N13" s="16"/>
      <c r="O13" s="16"/>
      <c r="P13" s="16"/>
      <c r="Q13" s="62"/>
      <c r="R13" s="43"/>
      <c r="S13" s="16"/>
      <c r="T13" s="16"/>
      <c r="U13" s="42">
        <f t="shared" si="2"/>
        <v>0</v>
      </c>
      <c r="V13" s="16"/>
      <c r="W13" s="16"/>
      <c r="X13" s="16"/>
      <c r="Y13" s="16"/>
      <c r="Z13" s="16"/>
      <c r="AA13" s="16"/>
      <c r="AB13" s="62"/>
      <c r="AC13" s="43"/>
      <c r="AD13" s="16"/>
      <c r="AE13" s="16"/>
      <c r="AF13" s="42">
        <f t="shared" si="3"/>
        <v>0</v>
      </c>
      <c r="AG13" s="16"/>
      <c r="AH13" s="16"/>
      <c r="AI13" s="16"/>
      <c r="AJ13" s="16"/>
      <c r="AK13" s="16"/>
      <c r="AL13" s="16"/>
      <c r="AM13" s="62"/>
      <c r="AN13" s="68"/>
      <c r="AO13" s="16"/>
      <c r="AP13" s="16"/>
      <c r="AQ13" s="42">
        <f t="shared" si="0"/>
        <v>0</v>
      </c>
      <c r="AR13" s="16"/>
      <c r="AS13" s="16"/>
      <c r="AT13" s="16"/>
      <c r="AU13" s="16"/>
      <c r="AV13" s="16"/>
      <c r="AW13" s="16"/>
      <c r="AX13" s="16"/>
    </row>
    <row r="14" outlineLevel="1" spans="1:50">
      <c r="A14" s="43">
        <v>11</v>
      </c>
      <c r="B14" s="16" t="s">
        <v>256</v>
      </c>
      <c r="C14" s="44"/>
      <c r="D14" s="44"/>
      <c r="E14" s="43"/>
      <c r="F14" s="16"/>
      <c r="G14" s="16"/>
      <c r="H14" s="42">
        <f t="shared" si="1"/>
        <v>0</v>
      </c>
      <c r="I14" s="16"/>
      <c r="J14" s="16"/>
      <c r="K14" s="16"/>
      <c r="L14" s="16"/>
      <c r="M14" s="16"/>
      <c r="N14" s="16"/>
      <c r="O14" s="16"/>
      <c r="P14" s="16"/>
      <c r="Q14" s="62"/>
      <c r="R14" s="43"/>
      <c r="S14" s="16"/>
      <c r="T14" s="16"/>
      <c r="U14" s="42">
        <f t="shared" si="2"/>
        <v>0</v>
      </c>
      <c r="V14" s="16"/>
      <c r="W14" s="16"/>
      <c r="X14" s="16"/>
      <c r="Y14" s="16"/>
      <c r="Z14" s="16"/>
      <c r="AA14" s="16"/>
      <c r="AB14" s="62"/>
      <c r="AC14" s="43"/>
      <c r="AD14" s="16"/>
      <c r="AE14" s="16"/>
      <c r="AF14" s="42">
        <f t="shared" si="3"/>
        <v>0</v>
      </c>
      <c r="AG14" s="16"/>
      <c r="AH14" s="16"/>
      <c r="AI14" s="16"/>
      <c r="AJ14" s="16"/>
      <c r="AK14" s="16"/>
      <c r="AL14" s="16"/>
      <c r="AM14" s="62"/>
      <c r="AN14" s="68"/>
      <c r="AO14" s="16"/>
      <c r="AP14" s="16"/>
      <c r="AQ14" s="42">
        <f t="shared" si="0"/>
        <v>0</v>
      </c>
      <c r="AR14" s="16"/>
      <c r="AS14" s="16"/>
      <c r="AT14" s="16"/>
      <c r="AU14" s="16"/>
      <c r="AV14" s="16"/>
      <c r="AW14" s="16"/>
      <c r="AX14" s="16"/>
    </row>
    <row r="15" outlineLevel="1" spans="1:50">
      <c r="A15" s="43">
        <v>12</v>
      </c>
      <c r="B15" s="16" t="s">
        <v>257</v>
      </c>
      <c r="C15" s="44"/>
      <c r="D15" s="44"/>
      <c r="E15" s="43"/>
      <c r="F15" s="16"/>
      <c r="G15" s="16"/>
      <c r="H15" s="42">
        <f t="shared" si="1"/>
        <v>0</v>
      </c>
      <c r="I15" s="16"/>
      <c r="J15" s="16"/>
      <c r="K15" s="16"/>
      <c r="L15" s="16"/>
      <c r="M15" s="16"/>
      <c r="N15" s="16"/>
      <c r="O15" s="16"/>
      <c r="P15" s="16"/>
      <c r="Q15" s="62"/>
      <c r="R15" s="43"/>
      <c r="S15" s="16"/>
      <c r="T15" s="16"/>
      <c r="U15" s="42">
        <f t="shared" si="2"/>
        <v>0</v>
      </c>
      <c r="V15" s="16"/>
      <c r="W15" s="16"/>
      <c r="X15" s="16"/>
      <c r="Y15" s="16"/>
      <c r="Z15" s="16"/>
      <c r="AA15" s="16"/>
      <c r="AB15" s="62"/>
      <c r="AC15" s="43"/>
      <c r="AD15" s="16"/>
      <c r="AE15" s="16"/>
      <c r="AF15" s="42">
        <f t="shared" si="3"/>
        <v>0</v>
      </c>
      <c r="AG15" s="16"/>
      <c r="AH15" s="16"/>
      <c r="AI15" s="16"/>
      <c r="AJ15" s="16"/>
      <c r="AK15" s="16"/>
      <c r="AL15" s="16"/>
      <c r="AM15" s="62"/>
      <c r="AN15" s="68"/>
      <c r="AO15" s="16"/>
      <c r="AP15" s="16"/>
      <c r="AQ15" s="42">
        <f t="shared" si="0"/>
        <v>0</v>
      </c>
      <c r="AR15" s="16"/>
      <c r="AS15" s="16"/>
      <c r="AT15" s="16"/>
      <c r="AU15" s="16"/>
      <c r="AV15" s="16"/>
      <c r="AW15" s="16"/>
      <c r="AX15" s="16"/>
    </row>
    <row r="16" outlineLevel="1" spans="1:50">
      <c r="A16" s="43">
        <v>13</v>
      </c>
      <c r="B16" s="16" t="s">
        <v>258</v>
      </c>
      <c r="C16" s="44"/>
      <c r="D16" s="44"/>
      <c r="E16" s="43"/>
      <c r="F16" s="16"/>
      <c r="G16" s="16"/>
      <c r="H16" s="42">
        <f t="shared" si="1"/>
        <v>0</v>
      </c>
      <c r="I16" s="16"/>
      <c r="J16" s="16"/>
      <c r="K16" s="16"/>
      <c r="L16" s="16"/>
      <c r="M16" s="16"/>
      <c r="N16" s="16"/>
      <c r="O16" s="16"/>
      <c r="P16" s="16"/>
      <c r="Q16" s="62"/>
      <c r="R16" s="43"/>
      <c r="S16" s="16"/>
      <c r="T16" s="16"/>
      <c r="U16" s="42">
        <f t="shared" si="2"/>
        <v>0</v>
      </c>
      <c r="V16" s="16"/>
      <c r="W16" s="16"/>
      <c r="X16" s="16"/>
      <c r="Y16" s="16"/>
      <c r="Z16" s="16"/>
      <c r="AA16" s="16"/>
      <c r="AB16" s="62"/>
      <c r="AC16" s="43"/>
      <c r="AD16" s="16"/>
      <c r="AE16" s="16"/>
      <c r="AF16" s="42">
        <f t="shared" si="3"/>
        <v>0</v>
      </c>
      <c r="AG16" s="16"/>
      <c r="AH16" s="16"/>
      <c r="AI16" s="16"/>
      <c r="AJ16" s="16"/>
      <c r="AK16" s="16"/>
      <c r="AL16" s="16"/>
      <c r="AM16" s="62"/>
      <c r="AN16" s="68"/>
      <c r="AO16" s="16"/>
      <c r="AP16" s="16"/>
      <c r="AQ16" s="42">
        <f t="shared" si="0"/>
        <v>0</v>
      </c>
      <c r="AR16" s="16"/>
      <c r="AS16" s="16"/>
      <c r="AT16" s="16"/>
      <c r="AU16" s="16"/>
      <c r="AV16" s="16"/>
      <c r="AW16" s="16"/>
      <c r="AX16" s="16"/>
    </row>
    <row r="17" outlineLevel="1" spans="1:50">
      <c r="A17" s="43">
        <v>14</v>
      </c>
      <c r="B17" s="16" t="s">
        <v>259</v>
      </c>
      <c r="C17" s="44"/>
      <c r="D17" s="44"/>
      <c r="E17" s="43"/>
      <c r="F17" s="16"/>
      <c r="G17" s="16"/>
      <c r="H17" s="42">
        <f t="shared" si="1"/>
        <v>0</v>
      </c>
      <c r="I17" s="16"/>
      <c r="J17" s="16"/>
      <c r="K17" s="16"/>
      <c r="L17" s="16"/>
      <c r="M17" s="16"/>
      <c r="N17" s="16"/>
      <c r="O17" s="16"/>
      <c r="P17" s="16"/>
      <c r="Q17" s="62"/>
      <c r="R17" s="43"/>
      <c r="S17" s="16"/>
      <c r="T17" s="16"/>
      <c r="U17" s="42">
        <f t="shared" si="2"/>
        <v>0</v>
      </c>
      <c r="V17" s="16"/>
      <c r="W17" s="16"/>
      <c r="X17" s="16"/>
      <c r="Y17" s="16"/>
      <c r="Z17" s="16"/>
      <c r="AA17" s="16"/>
      <c r="AB17" s="62"/>
      <c r="AC17" s="43"/>
      <c r="AD17" s="16"/>
      <c r="AE17" s="16"/>
      <c r="AF17" s="42">
        <f t="shared" si="3"/>
        <v>0</v>
      </c>
      <c r="AG17" s="16"/>
      <c r="AH17" s="16"/>
      <c r="AI17" s="16"/>
      <c r="AJ17" s="16"/>
      <c r="AK17" s="16"/>
      <c r="AL17" s="16"/>
      <c r="AM17" s="62"/>
      <c r="AN17" s="68"/>
      <c r="AO17" s="16"/>
      <c r="AP17" s="16"/>
      <c r="AQ17" s="42">
        <f t="shared" si="0"/>
        <v>0</v>
      </c>
      <c r="AR17" s="16"/>
      <c r="AS17" s="16"/>
      <c r="AT17" s="16"/>
      <c r="AU17" s="16"/>
      <c r="AV17" s="16"/>
      <c r="AW17" s="16"/>
      <c r="AX17" s="16"/>
    </row>
    <row r="18" outlineLevel="1" spans="1:50">
      <c r="A18" s="43">
        <v>15</v>
      </c>
      <c r="B18" s="16" t="s">
        <v>260</v>
      </c>
      <c r="C18" s="44"/>
      <c r="D18" s="44"/>
      <c r="E18" s="43"/>
      <c r="F18" s="16"/>
      <c r="G18" s="16"/>
      <c r="H18" s="42">
        <f t="shared" si="1"/>
        <v>0</v>
      </c>
      <c r="I18" s="16"/>
      <c r="J18" s="16"/>
      <c r="K18" s="16"/>
      <c r="L18" s="16"/>
      <c r="M18" s="16"/>
      <c r="N18" s="16"/>
      <c r="O18" s="16"/>
      <c r="P18" s="16"/>
      <c r="Q18" s="62"/>
      <c r="R18" s="43"/>
      <c r="S18" s="16"/>
      <c r="T18" s="16"/>
      <c r="U18" s="42">
        <f t="shared" si="2"/>
        <v>0</v>
      </c>
      <c r="V18" s="16"/>
      <c r="W18" s="16"/>
      <c r="X18" s="16"/>
      <c r="Y18" s="16"/>
      <c r="Z18" s="16"/>
      <c r="AA18" s="16"/>
      <c r="AB18" s="62"/>
      <c r="AC18" s="43"/>
      <c r="AD18" s="16"/>
      <c r="AE18" s="16"/>
      <c r="AF18" s="42">
        <f t="shared" si="3"/>
        <v>0</v>
      </c>
      <c r="AG18" s="16"/>
      <c r="AH18" s="16"/>
      <c r="AI18" s="16"/>
      <c r="AJ18" s="16"/>
      <c r="AK18" s="16"/>
      <c r="AL18" s="16"/>
      <c r="AM18" s="62"/>
      <c r="AN18" s="68"/>
      <c r="AO18" s="16"/>
      <c r="AP18" s="16"/>
      <c r="AQ18" s="42">
        <f t="shared" si="0"/>
        <v>0</v>
      </c>
      <c r="AR18" s="16"/>
      <c r="AS18" s="16"/>
      <c r="AT18" s="16"/>
      <c r="AU18" s="16"/>
      <c r="AV18" s="16"/>
      <c r="AW18" s="16"/>
      <c r="AX18" s="16"/>
    </row>
    <row r="19" outlineLevel="1" spans="1:50">
      <c r="A19" s="43">
        <v>16</v>
      </c>
      <c r="B19" s="16" t="s">
        <v>261</v>
      </c>
      <c r="C19" s="44"/>
      <c r="D19" s="44"/>
      <c r="E19" s="43"/>
      <c r="F19" s="16"/>
      <c r="G19" s="16"/>
      <c r="H19" s="42">
        <f t="shared" si="1"/>
        <v>0</v>
      </c>
      <c r="I19" s="16"/>
      <c r="J19" s="16"/>
      <c r="K19" s="16"/>
      <c r="L19" s="16"/>
      <c r="M19" s="16"/>
      <c r="N19" s="16"/>
      <c r="O19" s="16"/>
      <c r="P19" s="16"/>
      <c r="Q19" s="62"/>
      <c r="R19" s="43"/>
      <c r="S19" s="16"/>
      <c r="T19" s="16"/>
      <c r="U19" s="42">
        <f t="shared" si="2"/>
        <v>0</v>
      </c>
      <c r="V19" s="16"/>
      <c r="W19" s="16"/>
      <c r="X19" s="16"/>
      <c r="Y19" s="16"/>
      <c r="Z19" s="16"/>
      <c r="AA19" s="16"/>
      <c r="AB19" s="62"/>
      <c r="AC19" s="43"/>
      <c r="AD19" s="16"/>
      <c r="AE19" s="16"/>
      <c r="AF19" s="42">
        <f t="shared" si="3"/>
        <v>0</v>
      </c>
      <c r="AG19" s="16"/>
      <c r="AH19" s="16"/>
      <c r="AI19" s="16"/>
      <c r="AJ19" s="16"/>
      <c r="AK19" s="16"/>
      <c r="AL19" s="16"/>
      <c r="AM19" s="62"/>
      <c r="AN19" s="68"/>
      <c r="AO19" s="16"/>
      <c r="AP19" s="16"/>
      <c r="AQ19" s="42">
        <f t="shared" si="0"/>
        <v>0</v>
      </c>
      <c r="AR19" s="16"/>
      <c r="AS19" s="16"/>
      <c r="AT19" s="16"/>
      <c r="AU19" s="16"/>
      <c r="AV19" s="16"/>
      <c r="AW19" s="16"/>
      <c r="AX19" s="16"/>
    </row>
    <row r="20" outlineLevel="1" spans="1:50">
      <c r="A20" s="43">
        <v>17</v>
      </c>
      <c r="B20" s="16" t="s">
        <v>262</v>
      </c>
      <c r="C20" s="44"/>
      <c r="D20" s="44"/>
      <c r="E20" s="43"/>
      <c r="F20" s="16"/>
      <c r="G20" s="16"/>
      <c r="H20" s="42">
        <f t="shared" si="1"/>
        <v>0</v>
      </c>
      <c r="I20" s="16"/>
      <c r="J20" s="16"/>
      <c r="K20" s="16"/>
      <c r="L20" s="16"/>
      <c r="M20" s="16"/>
      <c r="N20" s="16"/>
      <c r="O20" s="16"/>
      <c r="P20" s="16"/>
      <c r="Q20" s="62"/>
      <c r="R20" s="43"/>
      <c r="S20" s="16"/>
      <c r="T20" s="16"/>
      <c r="U20" s="42">
        <f t="shared" si="2"/>
        <v>0</v>
      </c>
      <c r="V20" s="16"/>
      <c r="W20" s="16"/>
      <c r="X20" s="16"/>
      <c r="Y20" s="16"/>
      <c r="Z20" s="16"/>
      <c r="AA20" s="16"/>
      <c r="AB20" s="62"/>
      <c r="AC20" s="43"/>
      <c r="AD20" s="16"/>
      <c r="AE20" s="16"/>
      <c r="AF20" s="42">
        <f t="shared" si="3"/>
        <v>0</v>
      </c>
      <c r="AG20" s="16"/>
      <c r="AH20" s="16"/>
      <c r="AI20" s="16"/>
      <c r="AJ20" s="16"/>
      <c r="AK20" s="16"/>
      <c r="AL20" s="16"/>
      <c r="AM20" s="62"/>
      <c r="AN20" s="68"/>
      <c r="AO20" s="16"/>
      <c r="AP20" s="16"/>
      <c r="AQ20" s="42">
        <f t="shared" si="0"/>
        <v>0</v>
      </c>
      <c r="AR20" s="16"/>
      <c r="AS20" s="16"/>
      <c r="AT20" s="16"/>
      <c r="AU20" s="16"/>
      <c r="AV20" s="16"/>
      <c r="AW20" s="16"/>
      <c r="AX20" s="16"/>
    </row>
    <row r="21" ht="15.75" outlineLevel="1" spans="1:50">
      <c r="A21" s="43"/>
      <c r="B21" s="45"/>
      <c r="C21" s="46"/>
      <c r="D21" s="46"/>
      <c r="E21" s="47"/>
      <c r="F21" s="45"/>
      <c r="G21" s="45"/>
      <c r="H21" s="48">
        <f t="shared" si="1"/>
        <v>0</v>
      </c>
      <c r="I21" s="45"/>
      <c r="J21" s="45"/>
      <c r="K21" s="45"/>
      <c r="L21" s="45"/>
      <c r="M21" s="45"/>
      <c r="N21" s="45"/>
      <c r="O21" s="45"/>
      <c r="P21" s="45"/>
      <c r="Q21" s="63"/>
      <c r="R21" s="47"/>
      <c r="S21" s="45"/>
      <c r="T21" s="45"/>
      <c r="U21" s="48">
        <f t="shared" si="2"/>
        <v>0</v>
      </c>
      <c r="V21" s="45"/>
      <c r="W21" s="45"/>
      <c r="X21" s="45"/>
      <c r="Y21" s="45"/>
      <c r="Z21" s="45"/>
      <c r="AA21" s="45"/>
      <c r="AB21" s="63"/>
      <c r="AC21" s="47"/>
      <c r="AD21" s="45"/>
      <c r="AE21" s="45"/>
      <c r="AF21" s="42">
        <f t="shared" si="3"/>
        <v>0</v>
      </c>
      <c r="AG21" s="45"/>
      <c r="AH21" s="45"/>
      <c r="AI21" s="45"/>
      <c r="AJ21" s="45"/>
      <c r="AK21" s="45"/>
      <c r="AL21" s="45"/>
      <c r="AM21" s="63"/>
      <c r="AN21" s="69"/>
      <c r="AO21" s="45"/>
      <c r="AP21" s="45"/>
      <c r="AQ21" s="42">
        <f t="shared" si="0"/>
        <v>0</v>
      </c>
      <c r="AR21" s="45"/>
      <c r="AS21" s="45"/>
      <c r="AT21" s="45"/>
      <c r="AU21" s="45"/>
      <c r="AV21" s="45"/>
      <c r="AW21" s="45"/>
      <c r="AX21" s="45"/>
    </row>
    <row r="22" ht="15.75" spans="1:50">
      <c r="A22" s="49"/>
      <c r="B22" s="50" t="s">
        <v>263</v>
      </c>
      <c r="C22" s="51"/>
      <c r="D22" s="52"/>
      <c r="E22" s="53">
        <f>SUM(E3:E20)</f>
        <v>35</v>
      </c>
      <c r="F22" s="54"/>
      <c r="G22" s="54"/>
      <c r="H22" s="55">
        <f>SUM(H2:H21)</f>
        <v>25</v>
      </c>
      <c r="I22" s="55">
        <f>SUM(I2:I21)</f>
        <v>17</v>
      </c>
      <c r="J22" s="55">
        <f>SUM(J2:J21)</f>
        <v>12</v>
      </c>
      <c r="K22" s="55"/>
      <c r="L22" s="55"/>
      <c r="M22" s="55">
        <f>SUM(M2:M21)</f>
        <v>9</v>
      </c>
      <c r="N22" s="55">
        <f>SUM(N2:N21)</f>
        <v>5</v>
      </c>
      <c r="O22" s="55">
        <f>SUM(O2:O21)</f>
        <v>7</v>
      </c>
      <c r="P22" s="54"/>
      <c r="Q22" s="64"/>
      <c r="R22" s="53">
        <f>SUM(R3:R21)</f>
        <v>0</v>
      </c>
      <c r="S22" s="54"/>
      <c r="T22" s="54"/>
      <c r="U22" s="55">
        <f t="shared" ref="U22:Z22" si="4">SUM(U3:U21)</f>
        <v>22</v>
      </c>
      <c r="V22" s="55">
        <f t="shared" si="4"/>
        <v>5</v>
      </c>
      <c r="W22" s="55">
        <f t="shared" si="4"/>
        <v>8</v>
      </c>
      <c r="X22" s="55">
        <f t="shared" si="4"/>
        <v>9</v>
      </c>
      <c r="Y22" s="55">
        <f t="shared" si="4"/>
        <v>0</v>
      </c>
      <c r="Z22" s="55">
        <f t="shared" si="4"/>
        <v>0</v>
      </c>
      <c r="AA22" s="54"/>
      <c r="AB22" s="64"/>
      <c r="AC22" s="53">
        <f>SUM(AC3:AC21)</f>
        <v>0</v>
      </c>
      <c r="AD22" s="54"/>
      <c r="AE22" s="54"/>
      <c r="AF22" s="55">
        <f>SUM(AF3:AF21)</f>
        <v>0</v>
      </c>
      <c r="AG22" s="55">
        <f>SUM(AG3:AG21)</f>
        <v>0</v>
      </c>
      <c r="AH22" s="55">
        <f>SUM(AH3:AH21)</f>
        <v>0</v>
      </c>
      <c r="AI22" s="55">
        <f t="shared" ref="AI22:AN22" si="5">SUM(AI3:AI21)</f>
        <v>0</v>
      </c>
      <c r="AJ22" s="55">
        <f t="shared" si="5"/>
        <v>0</v>
      </c>
      <c r="AK22" s="55">
        <f t="shared" si="5"/>
        <v>0</v>
      </c>
      <c r="AL22" s="54"/>
      <c r="AM22" s="64"/>
      <c r="AN22" s="53">
        <f t="shared" si="5"/>
        <v>0</v>
      </c>
      <c r="AO22" s="54"/>
      <c r="AP22" s="54"/>
      <c r="AQ22" s="55">
        <f t="shared" ref="AQ22:AV22" si="6">SUM(AQ3:AQ21)</f>
        <v>0</v>
      </c>
      <c r="AR22" s="55">
        <f t="shared" si="6"/>
        <v>0</v>
      </c>
      <c r="AS22" s="55">
        <f t="shared" si="6"/>
        <v>0</v>
      </c>
      <c r="AT22" s="55">
        <f t="shared" si="6"/>
        <v>0</v>
      </c>
      <c r="AU22" s="55">
        <f t="shared" si="6"/>
        <v>0</v>
      </c>
      <c r="AV22" s="55">
        <f t="shared" si="6"/>
        <v>0</v>
      </c>
      <c r="AW22" s="54"/>
      <c r="AX22" s="64"/>
    </row>
  </sheetData>
  <mergeCells count="5">
    <mergeCell ref="A1:D1"/>
    <mergeCell ref="E1:Q1"/>
    <mergeCell ref="R1:AB1"/>
    <mergeCell ref="AC1:AM1"/>
    <mergeCell ref="AN1:AX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8"/>
  <sheetViews>
    <sheetView topLeftCell="L1" workbookViewId="0">
      <selection activeCell="U1" sqref="U$1:U$1048576"/>
    </sheetView>
  </sheetViews>
  <sheetFormatPr defaultColWidth="8.87619047619048" defaultRowHeight="13.5" customHeight="1"/>
  <cols>
    <col min="1" max="1" width="9.24761904761905"/>
    <col min="2" max="2" width="12.1238095238095" style="20" customWidth="1" outlineLevel="1"/>
    <col min="3" max="3" width="12.3714285714286" style="20" customWidth="1" outlineLevel="1"/>
    <col min="4" max="4" width="12.247619047619" style="20" customWidth="1" outlineLevel="1"/>
    <col min="5" max="5" width="17.3714285714286" style="20" customWidth="1" outlineLevel="1"/>
    <col min="6" max="7" width="10.8761904761905" style="20" customWidth="1" outlineLevel="1"/>
    <col min="8" max="8" width="10.247619047619" style="20"/>
    <col min="9" max="9" width="11.1238095238095" style="20" customWidth="1"/>
    <col min="11" max="11" width="9"/>
    <col min="12" max="12" width="12.1238095238095" style="20" customWidth="1" outlineLevel="1"/>
    <col min="13" max="13" width="12.3714285714286" style="20" customWidth="1" outlineLevel="1"/>
    <col min="14" max="14" width="12.247619047619" style="20" customWidth="1" outlineLevel="1"/>
    <col min="15" max="15" width="17.3714285714286" style="20" customWidth="1" outlineLevel="1"/>
    <col min="16" max="17" width="10.8761904761905" style="20" customWidth="1" outlineLevel="1"/>
    <col min="18" max="18" width="9" style="20"/>
    <col min="19" max="19" width="11.1238095238095" style="20" customWidth="1"/>
    <col min="21" max="21" width="9"/>
    <col min="22" max="22" width="12.1238095238095" style="20" customWidth="1" outlineLevel="1"/>
    <col min="23" max="23" width="12.3714285714286" style="20" customWidth="1" outlineLevel="1"/>
    <col min="24" max="24" width="12.247619047619" style="20" customWidth="1" outlineLevel="1"/>
    <col min="25" max="25" width="17.3714285714286" style="20" customWidth="1" outlineLevel="1"/>
    <col min="26" max="27" width="10.8761904761905" style="20" customWidth="1" outlineLevel="1"/>
    <col min="28" max="28" width="9" style="20"/>
    <col min="29" max="29" width="11.1238095238095" style="20" customWidth="1"/>
  </cols>
  <sheetData>
    <row r="1" ht="28.9" customHeight="1"/>
    <row r="2" ht="15" spans="1:29">
      <c r="A2" s="21" t="s">
        <v>2</v>
      </c>
      <c r="B2" s="22" t="s">
        <v>264</v>
      </c>
      <c r="C2" s="23"/>
      <c r="D2" s="23"/>
      <c r="E2" s="23"/>
      <c r="F2" s="23"/>
      <c r="G2" s="24"/>
      <c r="H2" s="25" t="s">
        <v>7</v>
      </c>
      <c r="I2" s="25"/>
      <c r="K2" s="21" t="s">
        <v>2</v>
      </c>
      <c r="L2" s="22" t="s">
        <v>264</v>
      </c>
      <c r="M2" s="23"/>
      <c r="N2" s="23"/>
      <c r="O2" s="23"/>
      <c r="P2" s="23"/>
      <c r="Q2" s="24"/>
      <c r="R2" s="25" t="s">
        <v>7</v>
      </c>
      <c r="S2" s="25"/>
      <c r="U2" s="21" t="s">
        <v>2</v>
      </c>
      <c r="V2" s="22" t="s">
        <v>264</v>
      </c>
      <c r="W2" s="23"/>
      <c r="X2" s="23"/>
      <c r="Y2" s="23"/>
      <c r="Z2" s="23"/>
      <c r="AA2" s="24"/>
      <c r="AB2" s="25" t="s">
        <v>7</v>
      </c>
      <c r="AC2" s="25"/>
    </row>
    <row r="3" ht="15.2" customHeight="1" spans="1:29">
      <c r="A3" s="26">
        <v>45444</v>
      </c>
      <c r="B3" s="16" t="s">
        <v>200</v>
      </c>
      <c r="C3" s="16" t="s">
        <v>70</v>
      </c>
      <c r="D3" s="16" t="s">
        <v>101</v>
      </c>
      <c r="E3" s="16" t="s">
        <v>96</v>
      </c>
      <c r="F3" s="25" t="s">
        <v>174</v>
      </c>
      <c r="G3" s="25"/>
      <c r="H3" s="27"/>
      <c r="I3" s="27"/>
      <c r="K3" s="26">
        <v>45444</v>
      </c>
      <c r="L3" s="16" t="s">
        <v>200</v>
      </c>
      <c r="M3" s="16" t="s">
        <v>70</v>
      </c>
      <c r="N3" s="16" t="s">
        <v>101</v>
      </c>
      <c r="O3" s="16" t="s">
        <v>96</v>
      </c>
      <c r="P3" s="25" t="s">
        <v>174</v>
      </c>
      <c r="Q3" s="25"/>
      <c r="R3" s="27"/>
      <c r="S3" s="27"/>
      <c r="U3" s="26">
        <v>45444</v>
      </c>
      <c r="V3" s="16" t="s">
        <v>200</v>
      </c>
      <c r="W3" s="16" t="s">
        <v>70</v>
      </c>
      <c r="X3" s="16" t="s">
        <v>101</v>
      </c>
      <c r="Y3" s="16" t="s">
        <v>96</v>
      </c>
      <c r="Z3" s="25" t="s">
        <v>174</v>
      </c>
      <c r="AA3" s="25"/>
      <c r="AB3" s="27"/>
      <c r="AC3" s="27"/>
    </row>
    <row r="4" ht="15" spans="2:29">
      <c r="B4" s="7"/>
      <c r="C4" s="7"/>
      <c r="D4" s="7"/>
      <c r="E4" s="7"/>
      <c r="F4" s="22">
        <f>SUM(B4:E4)</f>
        <v>0</v>
      </c>
      <c r="G4" s="24"/>
      <c r="H4" s="27"/>
      <c r="I4" s="27"/>
      <c r="L4" s="7"/>
      <c r="M4" s="7"/>
      <c r="N4" s="7"/>
      <c r="O4" s="7"/>
      <c r="P4" s="22">
        <f>SUM(L4:O4)</f>
        <v>0</v>
      </c>
      <c r="Q4" s="24"/>
      <c r="R4" s="27"/>
      <c r="S4" s="27"/>
      <c r="V4" s="7"/>
      <c r="W4" s="7"/>
      <c r="X4" s="7"/>
      <c r="Y4" s="7"/>
      <c r="Z4" s="22">
        <f>SUM(V4:Y4)</f>
        <v>0</v>
      </c>
      <c r="AA4" s="24"/>
      <c r="AB4" s="27"/>
      <c r="AC4" s="27"/>
    </row>
    <row r="5"/>
    <row r="6" ht="15" spans="2:29">
      <c r="B6"/>
      <c r="C6"/>
      <c r="D6"/>
      <c r="E6"/>
      <c r="F6"/>
      <c r="G6"/>
      <c r="H6"/>
      <c r="I6"/>
      <c r="L6"/>
      <c r="M6"/>
      <c r="N6"/>
      <c r="O6"/>
      <c r="P6"/>
      <c r="Q6"/>
      <c r="R6"/>
      <c r="S6"/>
      <c r="V6"/>
      <c r="W6"/>
      <c r="X6"/>
      <c r="Y6"/>
      <c r="Z6"/>
      <c r="AA6"/>
      <c r="AB6"/>
      <c r="AC6"/>
    </row>
    <row r="7" ht="15" spans="2:29">
      <c r="B7" s="25" t="s">
        <v>265</v>
      </c>
      <c r="C7" s="25"/>
      <c r="D7" s="25"/>
      <c r="E7" s="25"/>
      <c r="F7" s="25"/>
      <c r="G7" s="25"/>
      <c r="H7" s="25" t="s">
        <v>7</v>
      </c>
      <c r="I7" s="6"/>
      <c r="L7" s="25" t="s">
        <v>265</v>
      </c>
      <c r="M7" s="25"/>
      <c r="N7" s="25"/>
      <c r="O7" s="25"/>
      <c r="P7" s="25"/>
      <c r="Q7" s="25"/>
      <c r="R7" s="25" t="s">
        <v>7</v>
      </c>
      <c r="S7" s="6"/>
      <c r="V7" s="25" t="s">
        <v>265</v>
      </c>
      <c r="W7" s="25"/>
      <c r="X7" s="25"/>
      <c r="Y7" s="25"/>
      <c r="Z7" s="25"/>
      <c r="AA7" s="25"/>
      <c r="AB7" s="25" t="s">
        <v>7</v>
      </c>
      <c r="AC7" s="6"/>
    </row>
    <row r="8" ht="30" spans="2:29">
      <c r="B8" s="28" t="s">
        <v>266</v>
      </c>
      <c r="C8" s="16" t="s">
        <v>70</v>
      </c>
      <c r="D8" s="16" t="s">
        <v>101</v>
      </c>
      <c r="E8" s="16" t="s">
        <v>96</v>
      </c>
      <c r="F8" s="16" t="s">
        <v>200</v>
      </c>
      <c r="G8" s="6" t="s">
        <v>174</v>
      </c>
      <c r="H8" s="27"/>
      <c r="I8" s="27"/>
      <c r="L8" s="28" t="s">
        <v>266</v>
      </c>
      <c r="M8" s="16" t="s">
        <v>70</v>
      </c>
      <c r="N8" s="16" t="s">
        <v>101</v>
      </c>
      <c r="O8" s="16" t="s">
        <v>96</v>
      </c>
      <c r="P8" s="16" t="s">
        <v>200</v>
      </c>
      <c r="Q8" s="6" t="s">
        <v>174</v>
      </c>
      <c r="R8" s="27"/>
      <c r="S8" s="27"/>
      <c r="V8" s="28" t="s">
        <v>266</v>
      </c>
      <c r="W8" s="16" t="s">
        <v>70</v>
      </c>
      <c r="X8" s="16" t="s">
        <v>101</v>
      </c>
      <c r="Y8" s="16" t="s">
        <v>96</v>
      </c>
      <c r="Z8" s="16" t="s">
        <v>200</v>
      </c>
      <c r="AA8" s="6" t="s">
        <v>174</v>
      </c>
      <c r="AB8" s="27"/>
      <c r="AC8" s="27"/>
    </row>
    <row r="9" ht="15" spans="2:29">
      <c r="B9" s="7" t="s">
        <v>70</v>
      </c>
      <c r="C9" s="7"/>
      <c r="D9" s="7"/>
      <c r="E9" s="7"/>
      <c r="F9" s="7"/>
      <c r="G9" s="6">
        <f>SUM(C9:F9)</f>
        <v>0</v>
      </c>
      <c r="H9" s="27"/>
      <c r="I9" s="27"/>
      <c r="L9" s="7" t="s">
        <v>70</v>
      </c>
      <c r="M9" s="7"/>
      <c r="N9" s="7"/>
      <c r="O9" s="7"/>
      <c r="P9" s="7"/>
      <c r="Q9" s="6">
        <f>SUM(M9:P9)</f>
        <v>0</v>
      </c>
      <c r="R9" s="27"/>
      <c r="S9" s="27"/>
      <c r="V9" s="7" t="s">
        <v>70</v>
      </c>
      <c r="W9" s="7"/>
      <c r="X9" s="7"/>
      <c r="Y9" s="7"/>
      <c r="Z9" s="7"/>
      <c r="AA9" s="6">
        <f>SUM(W9:Z9)</f>
        <v>0</v>
      </c>
      <c r="AB9" s="27"/>
      <c r="AC9" s="27"/>
    </row>
    <row r="10" ht="15" spans="2:29">
      <c r="B10" s="7" t="s">
        <v>101</v>
      </c>
      <c r="C10" s="7"/>
      <c r="D10" s="7"/>
      <c r="E10" s="7"/>
      <c r="F10" s="7"/>
      <c r="G10" s="6">
        <f t="shared" ref="G10:G13" si="0">SUM(C10:F10)</f>
        <v>0</v>
      </c>
      <c r="H10" s="27"/>
      <c r="I10" s="27"/>
      <c r="L10" s="7" t="s">
        <v>101</v>
      </c>
      <c r="M10" s="7"/>
      <c r="N10" s="7"/>
      <c r="O10" s="7"/>
      <c r="P10" s="7"/>
      <c r="Q10" s="6">
        <f t="shared" ref="Q10:Q13" si="1">SUM(M10:P10)</f>
        <v>0</v>
      </c>
      <c r="R10" s="27"/>
      <c r="S10" s="27"/>
      <c r="V10" s="7" t="s">
        <v>101</v>
      </c>
      <c r="W10" s="7"/>
      <c r="X10" s="7"/>
      <c r="Y10" s="7"/>
      <c r="Z10" s="7"/>
      <c r="AA10" s="6">
        <f t="shared" ref="AA10:AA13" si="2">SUM(W10:Z10)</f>
        <v>0</v>
      </c>
      <c r="AB10" s="27"/>
      <c r="AC10" s="27"/>
    </row>
    <row r="11" ht="15" spans="2:29">
      <c r="B11" s="7" t="s">
        <v>96</v>
      </c>
      <c r="C11" s="7"/>
      <c r="D11" s="7"/>
      <c r="E11" s="7"/>
      <c r="F11" s="7"/>
      <c r="G11" s="6">
        <f t="shared" si="0"/>
        <v>0</v>
      </c>
      <c r="H11" s="27"/>
      <c r="I11" s="27"/>
      <c r="L11" s="7" t="s">
        <v>96</v>
      </c>
      <c r="M11" s="7"/>
      <c r="N11" s="7"/>
      <c r="O11" s="7"/>
      <c r="P11" s="7"/>
      <c r="Q11" s="6">
        <f t="shared" si="1"/>
        <v>0</v>
      </c>
      <c r="R11" s="27"/>
      <c r="S11" s="27"/>
      <c r="V11" s="7" t="s">
        <v>96</v>
      </c>
      <c r="W11" s="7"/>
      <c r="X11" s="7"/>
      <c r="Y11" s="7"/>
      <c r="Z11" s="7"/>
      <c r="AA11" s="6">
        <f t="shared" si="2"/>
        <v>0</v>
      </c>
      <c r="AB11" s="27"/>
      <c r="AC11" s="27"/>
    </row>
    <row r="12" ht="15" spans="2:29">
      <c r="B12" s="7" t="s">
        <v>200</v>
      </c>
      <c r="C12" s="7"/>
      <c r="D12" s="7"/>
      <c r="E12" s="7"/>
      <c r="F12" s="7"/>
      <c r="G12" s="6">
        <f t="shared" si="0"/>
        <v>0</v>
      </c>
      <c r="H12" s="27"/>
      <c r="I12" s="27"/>
      <c r="L12" s="7" t="s">
        <v>200</v>
      </c>
      <c r="M12" s="7"/>
      <c r="N12" s="7"/>
      <c r="O12" s="7"/>
      <c r="P12" s="7"/>
      <c r="Q12" s="6">
        <f t="shared" si="1"/>
        <v>0</v>
      </c>
      <c r="R12" s="27"/>
      <c r="S12" s="27"/>
      <c r="V12" s="7" t="s">
        <v>200</v>
      </c>
      <c r="W12" s="7"/>
      <c r="X12" s="7"/>
      <c r="Y12" s="7"/>
      <c r="Z12" s="7"/>
      <c r="AA12" s="6">
        <f t="shared" si="2"/>
        <v>0</v>
      </c>
      <c r="AB12" s="27"/>
      <c r="AC12" s="27"/>
    </row>
    <row r="13" ht="15" spans="2:29">
      <c r="B13" s="6" t="s">
        <v>174</v>
      </c>
      <c r="C13" s="6">
        <f>SUM(C9:C12)</f>
        <v>0</v>
      </c>
      <c r="D13" s="6">
        <f t="shared" ref="D13:G13" si="3">SUM(D9:D12)</f>
        <v>0</v>
      </c>
      <c r="E13" s="6">
        <f t="shared" si="3"/>
        <v>0</v>
      </c>
      <c r="F13" s="6">
        <f t="shared" si="3"/>
        <v>0</v>
      </c>
      <c r="G13" s="6">
        <f t="shared" si="3"/>
        <v>0</v>
      </c>
      <c r="H13" s="27"/>
      <c r="I13" s="27"/>
      <c r="L13" s="6" t="s">
        <v>174</v>
      </c>
      <c r="M13" s="6">
        <f>SUM(M9:M12)</f>
        <v>0</v>
      </c>
      <c r="N13" s="6">
        <f t="shared" ref="N13:Q13" si="4">SUM(N9:N12)</f>
        <v>0</v>
      </c>
      <c r="O13" s="6">
        <f t="shared" si="4"/>
        <v>0</v>
      </c>
      <c r="P13" s="6">
        <f t="shared" si="4"/>
        <v>0</v>
      </c>
      <c r="Q13" s="6">
        <f t="shared" si="4"/>
        <v>0</v>
      </c>
      <c r="R13" s="27"/>
      <c r="S13" s="27"/>
      <c r="V13" s="6" t="s">
        <v>174</v>
      </c>
      <c r="W13" s="6">
        <f>SUM(W9:W12)</f>
        <v>0</v>
      </c>
      <c r="X13" s="6">
        <f t="shared" ref="X13:AA13" si="5">SUM(X9:X12)</f>
        <v>0</v>
      </c>
      <c r="Y13" s="6">
        <f t="shared" si="5"/>
        <v>0</v>
      </c>
      <c r="Z13" s="6">
        <f t="shared" si="5"/>
        <v>0</v>
      </c>
      <c r="AA13" s="6">
        <f t="shared" si="5"/>
        <v>0</v>
      </c>
      <c r="AB13" s="27"/>
      <c r="AC13" s="27"/>
    </row>
    <row r="14"/>
    <row r="15"/>
    <row r="16" ht="14.45" customHeight="1" spans="2:29">
      <c r="B16" s="22" t="s">
        <v>267</v>
      </c>
      <c r="C16" s="23"/>
      <c r="D16" s="23"/>
      <c r="E16" s="23"/>
      <c r="F16" s="23"/>
      <c r="G16" s="24"/>
      <c r="H16" s="25" t="s">
        <v>7</v>
      </c>
      <c r="I16" s="25"/>
      <c r="L16" s="22" t="s">
        <v>267</v>
      </c>
      <c r="M16" s="23"/>
      <c r="N16" s="23"/>
      <c r="O16" s="23"/>
      <c r="P16" s="23"/>
      <c r="Q16" s="24"/>
      <c r="R16" s="25" t="s">
        <v>7</v>
      </c>
      <c r="S16" s="25"/>
      <c r="V16" s="22" t="s">
        <v>267</v>
      </c>
      <c r="W16" s="23"/>
      <c r="X16" s="23"/>
      <c r="Y16" s="23"/>
      <c r="Z16" s="23"/>
      <c r="AA16" s="24"/>
      <c r="AB16" s="25" t="s">
        <v>7</v>
      </c>
      <c r="AC16" s="25"/>
    </row>
    <row r="17" ht="16.5" customHeight="1" spans="2:29">
      <c r="B17" s="29" t="s">
        <v>268</v>
      </c>
      <c r="C17" s="16" t="s">
        <v>269</v>
      </c>
      <c r="D17" s="16" t="s">
        <v>270</v>
      </c>
      <c r="E17" s="16" t="s">
        <v>271</v>
      </c>
      <c r="F17" s="30" t="s">
        <v>13</v>
      </c>
      <c r="G17" s="31"/>
      <c r="H17" s="27"/>
      <c r="I17" s="27"/>
      <c r="L17" s="29" t="s">
        <v>268</v>
      </c>
      <c r="M17" s="16" t="s">
        <v>269</v>
      </c>
      <c r="N17" s="16" t="s">
        <v>270</v>
      </c>
      <c r="O17" s="16" t="s">
        <v>271</v>
      </c>
      <c r="P17" s="30" t="s">
        <v>13</v>
      </c>
      <c r="Q17" s="31"/>
      <c r="R17" s="27"/>
      <c r="S17" s="27"/>
      <c r="V17" s="29" t="s">
        <v>268</v>
      </c>
      <c r="W17" s="16" t="s">
        <v>269</v>
      </c>
      <c r="X17" s="16" t="s">
        <v>270</v>
      </c>
      <c r="Y17" s="16" t="s">
        <v>271</v>
      </c>
      <c r="Z17" s="30" t="s">
        <v>13</v>
      </c>
      <c r="AA17" s="31"/>
      <c r="AB17" s="27"/>
      <c r="AC17" s="27"/>
    </row>
    <row r="18" ht="15" spans="2:29">
      <c r="B18" s="16"/>
      <c r="C18" s="16"/>
      <c r="D18" s="16"/>
      <c r="E18" s="16"/>
      <c r="F18" s="22">
        <f>SUM(C18:E18)</f>
        <v>0</v>
      </c>
      <c r="G18" s="24"/>
      <c r="H18" s="27"/>
      <c r="I18" s="27"/>
      <c r="L18" s="16"/>
      <c r="M18" s="16"/>
      <c r="N18" s="16"/>
      <c r="O18" s="16"/>
      <c r="P18" s="22">
        <f>SUM(M18:O18)</f>
        <v>0</v>
      </c>
      <c r="Q18" s="24"/>
      <c r="R18" s="27"/>
      <c r="S18" s="27"/>
      <c r="V18" s="16"/>
      <c r="W18" s="16"/>
      <c r="X18" s="16"/>
      <c r="Y18" s="16"/>
      <c r="Z18" s="22">
        <f>SUM(W18:Y18)</f>
        <v>0</v>
      </c>
      <c r="AA18" s="24"/>
      <c r="AB18" s="27"/>
      <c r="AC18" s="27"/>
    </row>
    <row r="19" ht="15" spans="2:29">
      <c r="B19" s="16"/>
      <c r="C19" s="16"/>
      <c r="D19" s="16"/>
      <c r="E19" s="16"/>
      <c r="F19" s="22">
        <f>SUM(C19:E19)</f>
        <v>0</v>
      </c>
      <c r="G19" s="24"/>
      <c r="H19" s="27"/>
      <c r="I19" s="27"/>
      <c r="L19" s="16"/>
      <c r="M19" s="16"/>
      <c r="N19" s="16"/>
      <c r="O19" s="16"/>
      <c r="P19" s="22">
        <f>SUM(M19:O19)</f>
        <v>0</v>
      </c>
      <c r="Q19" s="24"/>
      <c r="R19" s="27"/>
      <c r="S19" s="27"/>
      <c r="V19" s="16"/>
      <c r="W19" s="16"/>
      <c r="X19" s="16"/>
      <c r="Y19" s="16"/>
      <c r="Z19" s="22">
        <f>SUM(W19:Y19)</f>
        <v>0</v>
      </c>
      <c r="AA19" s="24"/>
      <c r="AB19" s="27"/>
      <c r="AC19" s="27"/>
    </row>
    <row r="20" ht="15" spans="2:29">
      <c r="B20" s="16"/>
      <c r="C20" s="16"/>
      <c r="D20" s="16"/>
      <c r="E20" s="16"/>
      <c r="F20" s="22">
        <f>SUM(C20:E20)</f>
        <v>0</v>
      </c>
      <c r="G20" s="24"/>
      <c r="H20" s="27"/>
      <c r="I20" s="27"/>
      <c r="L20" s="16"/>
      <c r="M20" s="16"/>
      <c r="N20" s="16"/>
      <c r="O20" s="16"/>
      <c r="P20" s="22">
        <f>SUM(M20:O20)</f>
        <v>0</v>
      </c>
      <c r="Q20" s="24"/>
      <c r="R20" s="27"/>
      <c r="S20" s="27"/>
      <c r="V20" s="16"/>
      <c r="W20" s="16"/>
      <c r="X20" s="16"/>
      <c r="Y20" s="16"/>
      <c r="Z20" s="22">
        <f>SUM(W20:Y20)</f>
        <v>0</v>
      </c>
      <c r="AA20" s="24"/>
      <c r="AB20" s="27"/>
      <c r="AC20" s="27"/>
    </row>
    <row r="21" ht="14.45" customHeight="1" spans="2:29">
      <c r="B21" s="6" t="s">
        <v>174</v>
      </c>
      <c r="C21" s="6">
        <f>SUM(C18:C20)</f>
        <v>0</v>
      </c>
      <c r="D21" s="6">
        <f>SUM(D18:D20)</f>
        <v>0</v>
      </c>
      <c r="E21" s="6">
        <f>SUM(E18:E20)</f>
        <v>0</v>
      </c>
      <c r="F21" s="22">
        <f>SUM(C21:E21)</f>
        <v>0</v>
      </c>
      <c r="G21" s="24"/>
      <c r="H21" s="27"/>
      <c r="I21" s="27"/>
      <c r="L21" s="6" t="s">
        <v>174</v>
      </c>
      <c r="M21" s="6">
        <f>SUM(M18:M20)</f>
        <v>0</v>
      </c>
      <c r="N21" s="6">
        <f>SUM(N18:N20)</f>
        <v>0</v>
      </c>
      <c r="O21" s="6">
        <f>SUM(O18:O20)</f>
        <v>0</v>
      </c>
      <c r="P21" s="22">
        <f>SUM(M21:O21)</f>
        <v>0</v>
      </c>
      <c r="Q21" s="24"/>
      <c r="R21" s="27"/>
      <c r="S21" s="27"/>
      <c r="V21" s="6" t="s">
        <v>174</v>
      </c>
      <c r="W21" s="6">
        <f>SUM(W18:W20)</f>
        <v>0</v>
      </c>
      <c r="X21" s="6">
        <f>SUM(X18:X20)</f>
        <v>0</v>
      </c>
      <c r="Y21" s="6">
        <f>SUM(Y18:Y20)</f>
        <v>0</v>
      </c>
      <c r="Z21" s="22">
        <f>SUM(W21:Y21)</f>
        <v>0</v>
      </c>
      <c r="AA21" s="24"/>
      <c r="AB21" s="27"/>
      <c r="AC21" s="27"/>
    </row>
    <row r="22"/>
    <row r="23"/>
    <row r="24"/>
    <row r="25"/>
    <row r="26"/>
    <row r="27"/>
    <row r="28"/>
  </sheetData>
  <mergeCells count="78">
    <mergeCell ref="B2:G2"/>
    <mergeCell ref="H2:I2"/>
    <mergeCell ref="L2:Q2"/>
    <mergeCell ref="R2:S2"/>
    <mergeCell ref="V2:AA2"/>
    <mergeCell ref="AB2:AC2"/>
    <mergeCell ref="F3:G3"/>
    <mergeCell ref="H3:I3"/>
    <mergeCell ref="P3:Q3"/>
    <mergeCell ref="R3:S3"/>
    <mergeCell ref="Z3:AA3"/>
    <mergeCell ref="AB3:AC3"/>
    <mergeCell ref="F4:G4"/>
    <mergeCell ref="H4:I4"/>
    <mergeCell ref="P4:Q4"/>
    <mergeCell ref="R4:S4"/>
    <mergeCell ref="Z4:AA4"/>
    <mergeCell ref="AB4:AC4"/>
    <mergeCell ref="B7:G7"/>
    <mergeCell ref="H7:I7"/>
    <mergeCell ref="L7:Q7"/>
    <mergeCell ref="R7:S7"/>
    <mergeCell ref="V7:AA7"/>
    <mergeCell ref="AB7:AC7"/>
    <mergeCell ref="H8:I8"/>
    <mergeCell ref="R8:S8"/>
    <mergeCell ref="AB8:AC8"/>
    <mergeCell ref="H9:I9"/>
    <mergeCell ref="R9:S9"/>
    <mergeCell ref="AB9:AC9"/>
    <mergeCell ref="H10:I10"/>
    <mergeCell ref="R10:S10"/>
    <mergeCell ref="AB10:AC10"/>
    <mergeCell ref="H11:I11"/>
    <mergeCell ref="R11:S11"/>
    <mergeCell ref="AB11:AC11"/>
    <mergeCell ref="H12:I12"/>
    <mergeCell ref="R12:S12"/>
    <mergeCell ref="AB12:AC12"/>
    <mergeCell ref="H13:I13"/>
    <mergeCell ref="R13:S13"/>
    <mergeCell ref="AB13:AC13"/>
    <mergeCell ref="B16:G16"/>
    <mergeCell ref="H16:I16"/>
    <mergeCell ref="L16:Q16"/>
    <mergeCell ref="R16:S16"/>
    <mergeCell ref="V16:AA16"/>
    <mergeCell ref="AB16:AC16"/>
    <mergeCell ref="F17:G17"/>
    <mergeCell ref="H17:I17"/>
    <mergeCell ref="P17:Q17"/>
    <mergeCell ref="R17:S17"/>
    <mergeCell ref="Z17:AA17"/>
    <mergeCell ref="AB17:AC17"/>
    <mergeCell ref="F18:G18"/>
    <mergeCell ref="H18:I18"/>
    <mergeCell ref="P18:Q18"/>
    <mergeCell ref="R18:S18"/>
    <mergeCell ref="Z18:AA18"/>
    <mergeCell ref="AB18:AC18"/>
    <mergeCell ref="F19:G19"/>
    <mergeCell ref="H19:I19"/>
    <mergeCell ref="P19:Q19"/>
    <mergeCell ref="R19:S19"/>
    <mergeCell ref="Z19:AA19"/>
    <mergeCell ref="AB19:AC19"/>
    <mergeCell ref="F20:G20"/>
    <mergeCell ref="H20:I20"/>
    <mergeCell ref="P20:Q20"/>
    <mergeCell ref="R20:S20"/>
    <mergeCell ref="Z20:AA20"/>
    <mergeCell ref="AB20:AC20"/>
    <mergeCell ref="F21:G21"/>
    <mergeCell ref="H21:I21"/>
    <mergeCell ref="P21:Q21"/>
    <mergeCell ref="R21:S21"/>
    <mergeCell ref="Z21:AA21"/>
    <mergeCell ref="AB21:AC2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selection activeCell="D24" sqref="D24"/>
    </sheetView>
  </sheetViews>
  <sheetFormatPr defaultColWidth="8.87619047619048" defaultRowHeight="15" outlineLevelCol="7"/>
  <cols>
    <col min="1" max="1" width="15.5047619047619" customWidth="1"/>
    <col min="2" max="2" width="6.5047619047619" customWidth="1"/>
    <col min="3" max="3" width="21.5047619047619" customWidth="1"/>
    <col min="4" max="4" width="18.5047619047619" customWidth="1"/>
  </cols>
  <sheetData>
    <row r="2" spans="1:8">
      <c r="A2" s="1" t="s">
        <v>272</v>
      </c>
      <c r="B2" s="1" t="s">
        <v>273</v>
      </c>
      <c r="C2" s="1" t="s">
        <v>274</v>
      </c>
      <c r="D2" s="2" t="s">
        <v>275</v>
      </c>
      <c r="F2" s="3"/>
      <c r="G2" s="4"/>
      <c r="H2" s="5"/>
    </row>
    <row r="3" spans="1:8">
      <c r="A3" s="6" t="s">
        <v>276</v>
      </c>
      <c r="B3" s="7">
        <f>COUNTA(CaseID)</f>
        <v>29</v>
      </c>
      <c r="C3" s="7"/>
      <c r="D3" s="8"/>
      <c r="E3" s="9"/>
      <c r="F3" s="10"/>
      <c r="G3" s="11"/>
      <c r="H3" s="12"/>
    </row>
    <row r="4" spans="1:8">
      <c r="A4" s="6" t="s">
        <v>40</v>
      </c>
      <c r="B4" s="7">
        <f>COUNTA(Module)</f>
        <v>29</v>
      </c>
      <c r="C4" s="7">
        <f>ROUND((B4/$B3)*100,2)</f>
        <v>100</v>
      </c>
      <c r="D4" s="8">
        <f>100-C4</f>
        <v>0</v>
      </c>
      <c r="F4" s="10"/>
      <c r="G4" s="11"/>
      <c r="H4" s="12"/>
    </row>
    <row r="5" spans="1:8">
      <c r="A5" s="6" t="s">
        <v>42</v>
      </c>
      <c r="B5" s="7">
        <f>COUNTA(ReqID)</f>
        <v>9</v>
      </c>
      <c r="C5" s="7">
        <f>ROUND((B5/$B3)*100,2)</f>
        <v>31.03</v>
      </c>
      <c r="D5" s="8">
        <f t="shared" ref="D5:D13" si="0">100-C5</f>
        <v>68.97</v>
      </c>
      <c r="F5" s="10"/>
      <c r="G5" s="11"/>
      <c r="H5" s="12"/>
    </row>
    <row r="6" spans="1:8">
      <c r="A6" s="6" t="s">
        <v>43</v>
      </c>
      <c r="B6" s="7">
        <f>COUNTA(Function)</f>
        <v>29</v>
      </c>
      <c r="C6" s="7">
        <f>ROUND((B6/$B3)*100,2)</f>
        <v>100</v>
      </c>
      <c r="D6" s="8">
        <f t="shared" si="0"/>
        <v>0</v>
      </c>
      <c r="F6" s="10"/>
      <c r="G6" s="11"/>
      <c r="H6" s="12"/>
    </row>
    <row r="7" spans="1:8">
      <c r="A7" s="6" t="s">
        <v>44</v>
      </c>
      <c r="B7" s="7">
        <f>COUNTA(TestingType)</f>
        <v>29</v>
      </c>
      <c r="C7" s="7">
        <f>ROUND((B7/$B3)*100,2)</f>
        <v>100</v>
      </c>
      <c r="D7" s="8">
        <f t="shared" si="0"/>
        <v>0</v>
      </c>
      <c r="F7" s="10"/>
      <c r="G7" s="11"/>
      <c r="H7" s="12"/>
    </row>
    <row r="8" spans="1:8">
      <c r="A8" s="6" t="s">
        <v>47</v>
      </c>
      <c r="B8" s="7">
        <f>COUNTA(TestDescription)</f>
        <v>29</v>
      </c>
      <c r="C8" s="7">
        <f>ROUND((B8/$B3)*100,2)</f>
        <v>100</v>
      </c>
      <c r="D8" s="8">
        <f t="shared" si="0"/>
        <v>0</v>
      </c>
      <c r="F8" s="10"/>
      <c r="G8" s="11"/>
      <c r="H8" s="12"/>
    </row>
    <row r="9" spans="1:8">
      <c r="A9" s="6" t="s">
        <v>48</v>
      </c>
      <c r="B9" s="7">
        <f>COUNTA(TestSteps)</f>
        <v>17</v>
      </c>
      <c r="C9" s="7">
        <f>ROUND((B9/$B3)*100,2)</f>
        <v>58.62</v>
      </c>
      <c r="D9" s="8">
        <f t="shared" si="0"/>
        <v>41.38</v>
      </c>
      <c r="F9" s="10"/>
      <c r="G9" s="11"/>
      <c r="H9" s="12"/>
    </row>
    <row r="10" spans="1:8">
      <c r="A10" s="6" t="s">
        <v>49</v>
      </c>
      <c r="B10" s="7">
        <f>COUNTA(ExpectedResult)</f>
        <v>28</v>
      </c>
      <c r="C10" s="7">
        <f>ROUND((B10/$B3)*100,2)</f>
        <v>96.55</v>
      </c>
      <c r="D10" s="8">
        <f t="shared" si="0"/>
        <v>3.45</v>
      </c>
      <c r="F10" s="10"/>
      <c r="G10" s="11"/>
      <c r="H10" s="12"/>
    </row>
    <row r="11" spans="1:8">
      <c r="A11" s="6" t="s">
        <v>50</v>
      </c>
      <c r="B11" s="7">
        <f>COUNTA(ActualResult)</f>
        <v>0</v>
      </c>
      <c r="C11" s="7">
        <f>ROUND((B11/$B3)*100,2)</f>
        <v>0</v>
      </c>
      <c r="D11" s="8">
        <f t="shared" si="0"/>
        <v>100</v>
      </c>
      <c r="F11" s="10"/>
      <c r="G11" s="11"/>
      <c r="H11" s="12"/>
    </row>
    <row r="12" spans="1:8">
      <c r="A12" s="6" t="s">
        <v>53</v>
      </c>
      <c r="B12" s="7">
        <f>COUNTA(Priority)</f>
        <v>0</v>
      </c>
      <c r="C12" s="7">
        <f>ROUND((B12/$B3)*100,2)</f>
        <v>0</v>
      </c>
      <c r="D12" s="8">
        <f t="shared" si="0"/>
        <v>100</v>
      </c>
      <c r="F12" s="10"/>
      <c r="G12" s="11"/>
      <c r="H12" s="12"/>
    </row>
    <row r="13" spans="1:8">
      <c r="A13" s="6" t="s">
        <v>54</v>
      </c>
      <c r="B13" s="7">
        <f>COUNTA(Severity)</f>
        <v>29</v>
      </c>
      <c r="C13" s="7">
        <f>ROUND((B13/$B3)*100,2)</f>
        <v>100</v>
      </c>
      <c r="D13" s="8">
        <f t="shared" si="0"/>
        <v>0</v>
      </c>
      <c r="F13" s="10"/>
      <c r="G13" s="11"/>
      <c r="H13" s="12"/>
    </row>
    <row r="14" spans="6:8">
      <c r="F14" s="10"/>
      <c r="G14" s="11"/>
      <c r="H14" s="12"/>
    </row>
    <row r="15" spans="6:8">
      <c r="F15" s="10"/>
      <c r="G15" s="11"/>
      <c r="H15" s="12"/>
    </row>
    <row r="16" spans="1:8">
      <c r="A16" s="13" t="s">
        <v>277</v>
      </c>
      <c r="B16" s="13"/>
      <c r="C16" s="13"/>
      <c r="F16" s="10"/>
      <c r="G16" s="11"/>
      <c r="H16" s="12"/>
    </row>
    <row r="17" ht="30" spans="1:8">
      <c r="A17" s="14" t="s">
        <v>278</v>
      </c>
      <c r="B17" s="14" t="s">
        <v>279</v>
      </c>
      <c r="C17" s="14" t="s">
        <v>280</v>
      </c>
      <c r="F17" s="10"/>
      <c r="G17" s="11"/>
      <c r="H17" s="12"/>
    </row>
    <row r="18" spans="1:8">
      <c r="A18" s="15" t="s">
        <v>76</v>
      </c>
      <c r="B18" s="16">
        <f>COUNTIF(TPM_Sheet!F15:F32,"Functionality")+COUNTIF(TPM_Sheet!F15:F32,"Intergration")+COUNTIF(TPM_Sheet!F15:F32,"Validation")</f>
        <v>17</v>
      </c>
      <c r="C18" s="16">
        <f>ROUND((B18/'Test Case Quality'!B3)*100,2)</f>
        <v>58.62</v>
      </c>
      <c r="F18" s="10"/>
      <c r="G18" s="11"/>
      <c r="H18" s="12"/>
    </row>
    <row r="19" spans="1:8">
      <c r="A19" s="7" t="s">
        <v>92</v>
      </c>
      <c r="B19" s="16">
        <f>COUNTIF(TPM_Sheet!F15:F32,"Usability")</f>
        <v>1</v>
      </c>
      <c r="C19" s="16">
        <f>ROUND((B19/'Test Case Quality'!B3)*100,2)</f>
        <v>3.45</v>
      </c>
      <c r="F19" s="17"/>
      <c r="G19" s="18"/>
      <c r="H19" s="19"/>
    </row>
    <row r="20" spans="1:3">
      <c r="A20" s="15" t="s">
        <v>281</v>
      </c>
      <c r="B20" s="16">
        <f>COUNTIF(TPM_Sheet!F15:F32,"UI")</f>
        <v>0</v>
      </c>
      <c r="C20" s="16">
        <f>ROUND((B20/'Test Case Quality'!B3)*100,2)</f>
        <v>0</v>
      </c>
    </row>
  </sheetData>
  <mergeCells count="1">
    <mergeCell ref="A16:C16"/>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c o m m e n t L i s t   s h e e t S t i d = " 1 " > < c o m m e n t   s : r e f = " K 1 6 "   r g b C l r = " 8 F C 4 4 C " / > < / c o m m e n t L i s t > < / c o m m e n t s > 
</file>

<file path=customXml/item2.xml>��< ? x m l   v e r s i o n = " 1 . 0 " ? > < c t : c o n t e n t T y p e S c h e m a   c t : _ = " "   m a : _ = " "   m a : c o n t e n t T y p e N a m e = " D o c u m e n t "   m a : c o n t e n t T y p e I D = " 0 x 0 1 0 1 0 0 F 0 5 6 9 0 9 B C D D B 6 3 4 D A B 0 B 9 A 4 2 3 B 4 5 7 A 4 B "   m a : c o n t e n t T y p e V e r s i o n = " 1 3 "   m a : c o n t e n t T y p e D e s c r i p t i o n = " C r e a t e   a   n e w   d o c u m e n t . "   m a : c o n t e n t T y p e S c o p e = " "   m a : v e r s i o n I D = " 8 d 8 d 3 6 b 0 c 0 d 5 3 b e 8 b 0 1 4 2 4 b e 1 b 4 a e 7 3 7 "   x m l n s : c t = " h t t p : / / s c h e m a s . m i c r o s o f t . c o m / o f f i c e / 2 0 0 6 / m e t a d a t a / c o n t e n t T y p e "   x m l n s : m a = " h t t p : / / s c h e m a s . m i c r o s o f t . c o m / o f f i c e / 2 0 0 6 / m e t a d a t a / p r o p e r t i e s / m e t a A t t r i b u t e s " >  
 < x s d : s c h e m a   t a r g e t N a m e s p a c e = " h t t p : / / s c h e m a s . m i c r o s o f t . c o m / o f f i c e / 2 0 0 6 / m e t a d a t a / p r o p e r t i e s "   m a : r o o t = " t r u e "   m a : f i e l d s I D = " 9 1 1 c c b 8 1 c d a d c c 1 0 4 9 8 c 9 c 7 a 6 9 8 5 4 5 6 f "   n s 2 : _ = " "   n s 3 : _ = " "   x m l n s : x s d = " h t t p : / / w w w . w 3 . o r g / 2 0 0 1 / X M L S c h e m a "   x m l n s : x s = " h t t p : / / w w w . w 3 . o r g / 2 0 0 1 / X M L S c h e m a "   x m l n s : p = " h t t p : / / s c h e m a s . m i c r o s o f t . c o m / o f f i c e / 2 0 0 6 / m e t a d a t a / p r o p e r t i e s "   x m l n s : n s 2 = " 7 e 6 e 2 6 2 7 - 7 e e f - 4 4 4 0 - b 2 2 1 - 8 e 2 1 2 7 c 0 7 d f e "   x m l n s : n s 3 = " 7 7 a 9 1 3 4 5 - 7 b b f - 4 8 8 b - 8 b 3 4 - 3 6 1 e 4 9 b 6 1 d c a " >  
 < x s d : i m p o r t   n a m e s p a c e = " 7 e 6 e 2 6 2 7 - 7 e e f - 4 4 4 0 - b 2 2 1 - 8 e 2 1 2 7 c 0 7 d f e " / >  
 < x s d : i m p o r t   n a m e s p a c e = " 7 7 a 9 1 3 4 5 - 7 b b f - 4 8 8 b - 8 b 3 4 - 3 6 1 e 4 9 b 6 1 d c a " / >  
 < x s d : e l e m e n t   n a m e = " p r o p e r t i e s " >  
 < x s d : c o m p l e x T y p e >  
 < x s d : s e q u e n c e >  
 < x s d : e l e m e n t   n a m e = " d o c u m e n t M a n a g e m e n t " >  
 < x s d : c o m p l e x T y p e >  
 < x s d : a l l >  
 < x s d : e l e m e n t   r e f = " n s 2 : M e d i a S e r v i c e M e t a d a t a "   m i n O c c u r s = " 0 " / >  
 < x s d : e l e m e n t   r e f = " n s 2 : M e d i a S e r v i c e F a s t M e t a d a t a "   m i n O c c u r s = " 0 " / >  
 < x s d : e l e m e n t   r e f = " n s 2 : M e d i a S e r v i c e D a t e T a k e n "   m i n O c c u r s = " 0 " / >  
 < x s d : e l e m e n t   r e f = " n s 2 : M e d i a S e r v i c e O b j e c t D e t e c t o r V e r s i o n s "   m i n O c c u r s = " 0 " / >  
 < x s d : e l e m e n t   r e f = " n s 2 : M e d i a S e r v i c e G e n e r a t i o n T i m e "   m i n O c c u r s = " 0 " / >  
 < x s d : e l e m e n t   r e f = " n s 2 : M e d i a S e r v i c e E v e n t H a s h C o d e "   m i n O c c u r s = " 0 " / >  
 < x s d : e l e m e n t   r e f = " n s 2 : M e d i a L e n g t h I n S e c o n d s "   m i n O c c u r s = " 0 " / >  
 < x s d : e l e m e n t   r e f = " n s 2 : M e d i a S e r v i c e S e a r c h P r o p e r t i e s "   m i n O c c u r s = " 0 " / >  
 < x s d : e l e m e n t   r e f = " n s 3 : S h a r e d W i t h U s e r s "   m i n O c c u r s = " 0 " / >  
 < x s d : e l e m e n t   r e f = " n s 3 : S h a r e d W i t h D e t a i l s "   m i n O c c u r s = " 0 " / >  
 < x s d : e l e m e n t   r e f = " n s 2 : l c f 7 6 f 1 5 5 c e d 4 d d c b 4 0 9 7 1 3 4 f f 3 c 3 3 2 f "   m i n O c c u r s = " 0 " / >  
 < x s d : e l e m e n t   r e f = " n s 3 : T a x C a t c h A l l "   m i n O c c u r s = " 0 " / >  
 < / x s d : a l l >  
 < / x s d : c o m p l e x T y p e >  
 < / x s d : e l e m e n t >  
 < / x s d : s e q u e n c e >  
 < / x s d : c o m p l e x T y p e >  
 < / x s d : e l e m e n t >  
 < / x s d : s c h e m a >  
 < x s d : s c h e m a   t a r g e t N a m e s p a c e = " 7 e 6 e 2 6 2 7 - 7 e e f - 4 4 4 0 - b 2 2 1 - 8 e 2 1 2 7 c 0 7 d f e " 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D a t e T a k e n "   m a : i n d e x = " 1 0 "   n i l l a b l e = " t r u e "   m a : d i s p l a y N a m e = " M e d i a S e r v i c e D a t e T a k e n "   m a : h i d d e n = " t r u e "   m a : i n d e x e d = " t r u e "   m a : i n t e r n a l N a m e = " M e d i a S e r v i c e D a t e T a k e n "   m a : r e a d O n l y = " t r u e " >  
 < x s d : s i m p l e T y p e >  
 < x s d : r e s t r i c t i o n   b a s e = " d m s : T e x t " / >  
 < / x s d : s i m p l e T y p e >  
 < / x s d : e l e m e n t >  
 < x s d : e l e m e n t   n a m e = " M e d i a S e r v i c e O b j e c t D e t e c t o r V e r s i o n s "   m a : i n d e x = " 1 1 "   n i l l a b l e = " t r u e "   m a : d i s p l a y N a m e = " M e d i a S e r v i c e O b j e c t D e t e c t o r V e r s i o n s "   m a : h i d d e n = " t r u e "   m a : i n d e x e d = " t r u e "   m a : i n t e r n a l N a m e = " M e d i a S e r v i c e O b j e c t D e t e c t o r V e r s i o n s "   m a : r e a d O n l y = " t r u e " >  
 < x s d : s i m p l e T y p e >  
 < x s d : r e s t r i c t i o n   b a s e = " d m s : T e x t " / >  
 < / x s d : s i m p l e T y p e >  
 < / x s d : e l e m e n t >  
 < x s d : e l e m e n t   n a m e = " M e d i a S e r v i c e G e n e r a t i o n T i m e "   m a : i n d e x = " 1 2 "   n i l l a b l e = " t r u e "   m a : d i s p l a y N a m e = " M e d i a S e r v i c e G e n e r a t i o n T i m e "   m a : h i d d e n = " t r u e "   m a : i n t e r n a l N a m e = " M e d i a S e r v i c e G e n e r a t i o n T i m e "   m a : r e a d O n l y = " t r u e " >  
 < x s d : s i m p l e T y p e >  
 < x s d : r e s t r i c t i o n   b a s e = " d m s : T e x t " / >  
 < / x s d : s i m p l e T y p e >  
 < / x s d : e l e m e n t >  
 < x s d : e l e m e n t   n a m e = " M e d i a S e r v i c e E v e n t H a s h C o d e "   m a : i n d e x = " 1 3 "   n i l l a b l e = " t r u e "   m a : d i s p l a y N a m e = " M e d i a S e r v i c e E v e n t H a s h C o d e "   m a : h i d d e n = " t r u e "   m a : i n t e r n a l N a m e = " M e d i a S e r v i c e E v e n t H a s h C o d e "   m a : r e a d O n l y = " t r u e " >  
 < x s d : s i m p l e T y p e >  
 < x s d : r e s t r i c t i o n   b a s e = " d m s : T e x t " / >  
 < / x s d : s i m p l e T y p e >  
 < / x s d : e l e m e n t >  
 < x s d : e l e m e n t   n a m e = " M e d i a L e n g t h I n S e c o n d s "   m a : i n d e x = " 1 4 "   n i l l a b l e = " t r u e "   m a : d i s p l a y N a m e = " M e d i a L e n g t h I n S e c o n d s "   m a : h i d d e n = " t r u e "   m a : i n t e r n a l N a m e = " M e d i a L e n g t h I n S e c o n d s "   m a : r e a d O n l y = " t r u e " >  
 < x s d : s i m p l e T y p e >  
 < x s d : r e s t r i c t i o n   b a s e = " d m s : U n k n o w n " / >  
 < / x s d : s i m p l e T y p e >  
 < / x s d : e l e m e n t >  
 < x s d : e l e m e n t   n a m e = " M e d i a S e r v i c e S e a r c h P r o p e r t i e s "   m a : i n d e x = " 1 5 "   n i l l a b l e = " t r u e "   m a : d i s p l a y N a m e = " M e d i a S e r v i c e S e a r c h P r o p e r t i e s "   m a : h i d d e n = " t r u e "   m a : i n t e r n a l N a m e = " M e d i a S e r v i c e S e a r c h P r o p e r t i e s "   m a : r e a d O n l y = " t r u e " >  
 < x s d : s i m p l e T y p e >  
 < x s d : r e s t r i c t i o n   b a s e = " d m s : N o t e " / >  
 < / x s d : s i m p l e T y p e >  
 < / x s d : e l e m e n t >  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8 6 f 9 b b d - 6 2 c d - 4 1 8 a - 8 8 6 3 - c 7 4 a 5 7 8 6 9 d d 0 "   m a : t e r m S e t I d = " 0 9 8 1 4 c d 3 - 5 6 8 e - f e 9 0 - 9 8 1 4 - 8 d 6 2 1 f f 8 f b 8 4 "   m a : a n c h o r I d = " f b a 5 4 f b 3 - c 3 e 1 - f e 8 1 - a 7 7 6 - c a 4 b 6 9 1 4 8 c 4 d "   m a : o p e n = " t r u e "   m a : i s K e y w o r d = " f a l s e " >  
 < x s d : c o m p l e x T y p e >  
 < x s d : s e q u e n c e >  
 < x s d : e l e m e n t   r e f = " p c : T e r m s "   m i n O c c u r s = " 0 "   m a x O c c u r s = " 1 " > < / x s d : e l e m e n t >  
 < / x s d : s e q u e n c e >  
 < / x s d : c o m p l e x T y p e >  
 < / x s d : e l e m e n t >  
 < / x s d : s c h e m a >  
 < x s d : s c h e m a   t a r g e t N a m e s p a c e = " 7 7 a 9 1 3 4 5 - 7 b b f - 4 8 8 b - 8 b 3 4 - 3 6 1 e 4 9 b 6 1 d c a " 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6 " 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7 "   n i l l a b l e = " t r u e "   m a : d i s p l a y N a m e = " S h a r e d   W i t h   D e t a i l s "   m a : i n t e r n a l N a m e = " S h a r e d W i t h D e t a i l s "   m a : r e a d O n l y = " t r u e " >  
 < x s d : s i m p l e T y p e >  
 < x s d : r e s t r i c t i o n   b a s e = " d m s : N o t e " >  
 < x s d : m a x L e n g t h   v a l u e = " 2 5 5 " / >  
 < / x s d : r e s t r i c t i o n >  
 < / x s d : s i m p l e T y p e >  
 < / x s d : e l e m e n t >  
 < x s d : e l e m e n t   n a m e = " T a x C a t c h A l l "   m a : i n d e x = " 2 0 "   n i l l a b l e = " t r u e "   m a : d i s p l a y N a m e = " T a x o n o m y   C a t c h   A l l   C o l u m n "   m a : h i d d e n = " t r u e "   m a : l i s t = " { e 4 d 0 0 b 2 9 - 3 d a 9 - 4 a 2 9 - 9 9 f f - d 2 b 0 1 1 3 6 b e 0 1 } "   m a : i n t e r n a l N a m e = " T a x C a t c h A l l "   m a : s h o w F i e l d = " C a t c h A l l D a t a "   m a : w e b = " 7 7 a 9 1 3 4 5 - 7 b b f - 4 8 8 b - 8 b 3 4 - 3 6 1 e 4 9 b 6 1 d c a " > 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m s o - c o n t e n t T y p e ? > < F o r m T e m p l a t e s   x m l n s = " h t t p : / / s c h e m a s . m i c r o s o f t . c o m / s h a r e p o i n t / v 3 / c o n t e n t t y p e / f o r m s " > < D i s p l a y > D o c u m e n t L i b r a r y F o r m < / D i s p l a y > < E d i t > D o c u m e n t L i b r a r y F o r m < / E d i t > < N e w > D o c u m e n t L i b r a r y F o r m < / N e w > < / F o r m T e m p l a t e s > 
</file>

<file path=customXml/item4.xml>��< ? x m l   v e r s i o n = " 1 . 0 " ? > < p : p r o p e r t i e s   x m l n s : p = " h t t p : / / s c h e m a s . m i c r o s o f t . c o m / o f f i c e / 2 0 0 6 / m e t a d a t a / p r o p e r t i e s "   x m l n s : x s i = " h t t p : / / w w w . w 3 . o r g / 2 0 0 1 / X M L S c h e m a - i n s t a n c e "   x m l n s : p c = " h t t p : / / s c h e m a s . m i c r o s o f t . c o m / o f f i c e / i n f o p a t h / 2 0 0 7 / P a r t n e r C o n t r o l s " > < d o c u m e n t M a n a g e m e n t > < l c f 7 6 f 1 5 5 c e d 4 d d c b 4 0 9 7 1 3 4 f f 3 c 3 3 2 f   x m l n s = " 7 e 6 e 2 6 2 7 - 7 e e f - 4 4 4 0 - b 2 2 1 - 8 e 2 1 2 7 c 0 7 d f e " > < T e r m s   x m l n s = " h t t p : / / s c h e m a s . m i c r o s o f t . c o m / o f f i c e / i n f o p a t h / 2 0 0 7 / P a r t n e r C o n t r o l s " > < / T e r m s > < / l c f 7 6 f 1 5 5 c e d 4 d d c b 4 0 9 7 1 3 4 f f 3 c 3 3 2 f > < T a x C a t c h A l l   x m l n s = " 7 7 a 9 1 3 4 5 - 7 b b f - 4 8 8 b - 8 b 3 4 - 3 6 1 e 4 9 b 6 1 d c a "   x s i : n i l = " t r u e " / > < / d o c u m e n t M a n a g e m e n t > < / p : p r o p e r t i e 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7E89274B-33E8-481A-B662-65A98072CBD6}">
  <ds:schemaRefs/>
</ds:datastoreItem>
</file>

<file path=customXml/itemProps3.xml><?xml version="1.0" encoding="utf-8"?>
<ds:datastoreItem xmlns:ds="http://schemas.openxmlformats.org/officeDocument/2006/customXml" ds:itemID="{09AA04A1-C5EB-4C2B-9B43-D5E97A8FB4F7}">
  <ds:schemaRefs/>
</ds:datastoreItem>
</file>

<file path=customXml/itemProps4.xml><?xml version="1.0" encoding="utf-8"?>
<ds:datastoreItem xmlns:ds="http://schemas.openxmlformats.org/officeDocument/2006/customXml" ds:itemID="{60769565-D130-4BDF-9DC6-EFAD44844989}">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8</vt:i4>
      </vt:variant>
    </vt:vector>
  </HeadingPairs>
  <TitlesOfParts>
    <vt:vector size="8" baseType="lpstr">
      <vt:lpstr>Summary</vt:lpstr>
      <vt:lpstr>TPM_Sheet</vt:lpstr>
      <vt:lpstr>Report</vt:lpstr>
      <vt:lpstr>TPM_MISC</vt:lpstr>
      <vt:lpstr>Defect  log</vt:lpstr>
      <vt:lpstr>Sheet1</vt:lpstr>
      <vt:lpstr>Consolidated Report</vt:lpstr>
      <vt:lpstr>Test Case Quality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testing</dc:creator>
  <cp:lastModifiedBy>WPS_1704352132</cp:lastModifiedBy>
  <cp:revision>1</cp:revision>
  <dcterms:created xsi:type="dcterms:W3CDTF">2022-03-03T21:46:00Z</dcterms:created>
  <dcterms:modified xsi:type="dcterms:W3CDTF">2024-09-02T06:02:07Z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1033-12.2.0.13359</vt:lpwstr>
  </property>
  <property fmtid="{D5CDD505-2E9C-101B-9397-08002B2CF9AE}" pid="3" name="ICV">
    <vt:lpwstr>DF1966E0FCF34F15AC0EE58D53FC3615_13</vt:lpwstr>
  </property>
  <property fmtid="{D5CDD505-2E9C-101B-9397-08002B2CF9AE}" pid="4" name="ContentTypeId">
    <vt:lpwstr>0x010100F056909BCDDB634DAB0B9A423B457A4B</vt:lpwstr>
  </property>
</Properties>
</file>