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xl/pivotCache/pivotCacheRecords8.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firstSheet="3" activeTab="3"/>
  </bookViews>
  <sheets>
    <sheet name="Summary" sheetId="4" state="hidden" r:id="rId1"/>
    <sheet name="Report" sheetId="6" state="hidden" r:id="rId2"/>
    <sheet name="Consolidated Report" sheetId="8" state="hidden" r:id="rId3"/>
    <sheet name="TPM_Sheet" sheetId="1" r:id="rId4"/>
    <sheet name="TPM_MISC" sheetId="2" state="hidden" r:id="rId5"/>
    <sheet name="Sheet4" sheetId="12" state="hidden" r:id="rId6"/>
    <sheet name="Sheet2" sheetId="14" state="hidden" r:id="rId7"/>
    <sheet name="Defect  log" sheetId="5" r:id="rId8"/>
    <sheet name="Screen shots" sheetId="15" r:id="rId9"/>
    <sheet name="Test Case Quality" sheetId="9" state="hidden" r:id="rId10"/>
  </sheets>
  <definedNames>
    <definedName name="_xlnm._FilterDatabase" localSheetId="3" hidden="1">TPM_Sheet!$A$12:$V$256</definedName>
    <definedName name="_xlnm._FilterDatabase" localSheetId="7" hidden="1">'Defect  log'!$A$1:$O$19</definedName>
    <definedName name="ActualResult">TPM_Sheet!$L$15:$L$1001</definedName>
    <definedName name="CaseID">TPM_Sheet!$A$15:$A$1001</definedName>
    <definedName name="ExpectedResult">TPM_Sheet!$K$15:$K$1001</definedName>
    <definedName name="Function">TPM_Sheet!$E$15:$E$1001</definedName>
    <definedName name="Iteration1">TPM_Sheet!#REF!</definedName>
    <definedName name="Iteration2">TPM_Sheet!#REF!</definedName>
    <definedName name="Module">TPM_Sheet!$B$15:$B$21001</definedName>
    <definedName name="Priority">TPM_Sheet!$P$15:$P$221001</definedName>
    <definedName name="ReqID">TPM_Sheet!$D$15:$D$221001</definedName>
    <definedName name="Severity">TPM_Sheet!$Q$15:$Q$21001</definedName>
    <definedName name="Status01_06">TPM_Sheet!$N$15:$N$1048576</definedName>
    <definedName name="SubModule">TPM_Sheet!$C$15:$C$21001</definedName>
    <definedName name="TestDescription">TPM_Sheet!$I$15:$I$21001</definedName>
    <definedName name="TestingType">TPM_Sheet!$F$15:$F$21001</definedName>
    <definedName name="TestSteps">TPM_Sheet!$J$15:$J$21001</definedName>
  </definedNames>
  <calcPr calcId="191029"/>
  <pivotCaches>
    <pivotCache cacheId="0" r:id="rId15"/>
    <pivotCache cacheId="1" r:id="rId16"/>
    <pivotCache cacheId="2" r:id="rId17"/>
    <pivotCache cacheId="3" r:id="rId18"/>
    <pivotCache cacheId="4" r:id="rId19"/>
    <pivotCache cacheId="5" r:id="rId20"/>
    <pivotCache cacheId="6" r:id="rId21"/>
    <pivotCache cacheId="7"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Amruta Kore</author>
  </authors>
  <commentList>
    <comment ref="I64" authorId="0">
      <text>
        <r>
          <rPr>
            <sz val="11"/>
            <color rgb="FF000000"/>
            <rFont val="Calibri"/>
            <scheme val="minor"/>
            <charset val="0"/>
          </rPr>
          <t xml:space="preserve">Amruta Kore:
</t>
        </r>
      </text>
    </comment>
  </commentList>
</comments>
</file>

<file path=xl/sharedStrings.xml><?xml version="1.0" encoding="utf-8"?>
<sst xmlns="http://schemas.openxmlformats.org/spreadsheetml/2006/main" count="970" uniqueCount="368">
  <si>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</si>
  <si>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</si>
  <si>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</si>
  <si>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</si>
  <si>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</si>
  <si>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</si>
  <si>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</si>
  <si>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</si>
  <si>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</si>
  <si>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</si>
  <si>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</si>
  <si>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</si>
  <si>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</si>
  <si>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</si>
  <si>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</si>
  <si>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</si>
  <si>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</si>
  <si>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Consolidated View</t>
  </si>
  <si>
    <t>Initial Phase</t>
  </si>
  <si>
    <t>39</t>
  </si>
  <si>
    <t>17</t>
  </si>
  <si>
    <t>V0.2</t>
  </si>
  <si>
    <t>Incorporated with missing scenarios , 12 missing scenarios are identified</t>
  </si>
  <si>
    <t>General Setting</t>
  </si>
  <si>
    <t>2</t>
  </si>
  <si>
    <t>0</t>
  </si>
  <si>
    <t>V2.1</t>
  </si>
  <si>
    <t>Retesting and missing scenarios, upload file size chnages to 50MB</t>
  </si>
  <si>
    <t>Retesting</t>
  </si>
  <si>
    <t>34</t>
  </si>
  <si>
    <t>12</t>
  </si>
  <si>
    <t>Failed cases :
Pass cases :</t>
  </si>
  <si>
    <t>3</t>
  </si>
  <si>
    <t>Failed cases : 1
Pass cases : 1
Suggestion : 1</t>
  </si>
  <si>
    <t>Test execution report</t>
  </si>
  <si>
    <t>Status Dt 9/10/2024</t>
  </si>
  <si>
    <t>Tester Status 09/12/2024</t>
  </si>
  <si>
    <t>(Multiple Items)</t>
  </si>
  <si>
    <t>Submodule</t>
  </si>
  <si>
    <t>Fail</t>
  </si>
  <si>
    <t>NA</t>
  </si>
  <si>
    <t>Pass</t>
  </si>
  <si>
    <t>Suggestion</t>
  </si>
  <si>
    <t>Grand Total</t>
  </si>
  <si>
    <t>Count of Sr No</t>
  </si>
  <si>
    <t>Severity</t>
  </si>
  <si>
    <t>Priority</t>
  </si>
  <si>
    <t>High</t>
  </si>
  <si>
    <t>Low</t>
  </si>
  <si>
    <t>Medium</t>
  </si>
  <si>
    <t>Status Dt 9/2/2024</t>
  </si>
  <si>
    <t>Count of Case ID</t>
  </si>
  <si>
    <t>Daily Summary Report - 6/10/2024</t>
  </si>
  <si>
    <t>General setting</t>
  </si>
  <si>
    <t>Test case execution status</t>
  </si>
  <si>
    <t>Failed test case status report - 9/3/2024</t>
  </si>
  <si>
    <t>Failed test case status report - 9/12/2024</t>
  </si>
  <si>
    <t>Very High</t>
  </si>
  <si>
    <t>Defect Status report - 9/3/2024</t>
  </si>
  <si>
    <t>Defect Status report - 9/12/2024</t>
  </si>
  <si>
    <t>Severity / Priority</t>
  </si>
  <si>
    <t>Test case execution status Report - 9/3/2024</t>
  </si>
  <si>
    <t>Test case execution status Report - 9/12/2024</t>
  </si>
  <si>
    <t>TCs Status / Submodules</t>
  </si>
  <si>
    <t>Pass Tcs</t>
  </si>
  <si>
    <t>Fail Tcs</t>
  </si>
  <si>
    <t>Other / Not Executed</t>
  </si>
  <si>
    <t>Out of 8 not executed cases : 2 are suggestion and 6 are NA cases</t>
  </si>
  <si>
    <t>Ticket ID</t>
  </si>
  <si>
    <t>TT24427</t>
  </si>
  <si>
    <t>Released Version</t>
  </si>
  <si>
    <t>Project live Date</t>
  </si>
  <si>
    <t>Project Name</t>
  </si>
  <si>
    <t>Connect us 2.0</t>
  </si>
  <si>
    <t>Module Name</t>
  </si>
  <si>
    <t>Project Master</t>
  </si>
  <si>
    <t>Test Cases Reviewed By</t>
  </si>
  <si>
    <t>Amreen</t>
  </si>
  <si>
    <t>Testing Owner</t>
  </si>
  <si>
    <t>Swapnil Ramdasi</t>
  </si>
  <si>
    <t>Ticket Owner</t>
  </si>
  <si>
    <t>Priyanka Gole</t>
  </si>
  <si>
    <t>#######</t>
  </si>
  <si>
    <t>Testing URL</t>
  </si>
  <si>
    <t>http://3.108.206.34/2_Testing/TechTicket</t>
  </si>
  <si>
    <t>Email / User Name</t>
  </si>
  <si>
    <t>Preetib</t>
  </si>
  <si>
    <t>abcd1234</t>
  </si>
  <si>
    <t>Password</t>
  </si>
  <si>
    <t>Description</t>
  </si>
  <si>
    <t>Uploading of documents</t>
  </si>
  <si>
    <t>Case ID</t>
  </si>
  <si>
    <t>Module</t>
  </si>
  <si>
    <t>Req Id</t>
  </si>
  <si>
    <t>Function</t>
  </si>
  <si>
    <t>Testing Type</t>
  </si>
  <si>
    <t>Platform</t>
  </si>
  <si>
    <t>Field</t>
  </si>
  <si>
    <t>Test Description</t>
  </si>
  <si>
    <t>Test steps</t>
  </si>
  <si>
    <t>Expected Result</t>
  </si>
  <si>
    <t>Actual Result</t>
  </si>
  <si>
    <t>Screen Shot</t>
  </si>
  <si>
    <t>Written Date</t>
  </si>
  <si>
    <t>Review Remark</t>
  </si>
  <si>
    <t>BA Remark</t>
  </si>
  <si>
    <t>Developer Remark</t>
  </si>
  <si>
    <t>Last Updated Date</t>
  </si>
  <si>
    <t>TC_01</t>
  </si>
  <si>
    <t>Project Management</t>
  </si>
  <si>
    <t>BR001 - Require Icon on the consolidated view to upload project wise Attachment.</t>
  </si>
  <si>
    <t>View</t>
  </si>
  <si>
    <t>UI</t>
  </si>
  <si>
    <t>Web</t>
  </si>
  <si>
    <t>Verify the document upload page through consolidated view - icon</t>
  </si>
  <si>
    <t xml:space="preserve">1. Click on the URL- http://3.108.206.34/2_Testing/TechTicket
2. Login - enter the username &amp; password
3. Click on Sign In
4. Click on " Project Management " menu
5. Click on Conslidated Menu
6. Click on icon next to Project Name
7. observe he details at document upload page
8. </t>
  </si>
  <si>
    <r>
      <rPr>
        <sz val="11"/>
        <color rgb="FF000000"/>
        <rFont val="Book Antiqua"/>
        <charset val="1"/>
      </rPr>
      <t>Upon successful login user redirected to document upload page , Pg is divided into 4 sections and displayed with below details</t>
    </r>
    <r>
      <rPr>
        <u/>
        <sz val="11"/>
        <color rgb="FF000000"/>
        <rFont val="Book Antiqua"/>
        <charset val="1"/>
      </rPr>
      <t xml:space="preserve">
Project section( 1st section) </t>
    </r>
    <r>
      <rPr>
        <sz val="11"/>
        <color rgb="FF000000"/>
        <rFont val="Book Antiqua"/>
        <charset val="1"/>
      </rPr>
      <t xml:space="preserve">
1. Project name with icon ( displayed at centre)
2. Pending tickets, completed tickets , Pending Tasks, Delayed Tasks</t>
    </r>
    <r>
      <rPr>
        <u/>
        <sz val="11"/>
        <color rgb="FF000000"/>
        <rFont val="Book Antiqua"/>
        <charset val="1"/>
      </rPr>
      <t xml:space="preserve">
Add files with status(2nd section)</t>
    </r>
    <r>
      <rPr>
        <sz val="11"/>
        <color rgb="FF000000"/>
        <rFont val="Book Antiqua"/>
        <charset val="1"/>
      </rPr>
      <t xml:space="preserve">
1. Module( dropdown)- single selection
2. Submodule(dropdown)- single selection
3. Status( radio button) - Active , Deactive
4. Add Files (button)</t>
    </r>
    <r>
      <rPr>
        <u/>
        <sz val="11"/>
        <color rgb="FF000000"/>
        <rFont val="Book Antiqua"/>
        <charset val="1"/>
      </rPr>
      <t xml:space="preserve">
Note: ( 3rd section)</t>
    </r>
    <r>
      <rPr>
        <sz val="11"/>
        <color rgb="FF000000"/>
        <rFont val="Book Antiqua"/>
        <charset val="1"/>
      </rPr>
      <t xml:space="preserve">
1) Please Select Documents for Delete and Restore
2) Please Select Deactive To Check Deleted Documents</t>
    </r>
    <r>
      <rPr>
        <u/>
        <sz val="11"/>
        <color rgb="FF000000"/>
        <rFont val="Book Antiqua"/>
        <charset val="1"/>
      </rPr>
      <t xml:space="preserve">
Document details in grid view( 4th section)</t>
    </r>
    <r>
      <rPr>
        <sz val="11"/>
        <color rgb="FF000000"/>
        <rFont val="Book Antiqua"/>
        <charset val="1"/>
      </rPr>
      <t xml:space="preserve">
1. Check box ( by default unchecked)
2. Sr. no
3. Show to all ( checkbox)
4. Actions ( History, download)
5. File Name
6. Project Name
7. Module Name
8. SubModule Name</t>
    </r>
  </si>
  <si>
    <t>9/2/2024
All fields are present as per the expected result except the filter message
As per the requirement No. BR006 Note message should not displayed to the user.
Note 3 : "3) Please Select Module or Submodule to Filter The Documents" should be removed.
9/12/2024
All fields are present as per the expected result except the filter message
As per the requirement No. BR006 Note message should not displayed to the user.
Note 3 : "3) Please Select Module or Submodule to Filter The Documents" should be removed.</t>
  </si>
  <si>
    <t>TC_02</t>
  </si>
  <si>
    <t>Verify the document upload page through consolidated view - Module</t>
  </si>
  <si>
    <t xml:space="preserve">1. Click on the URL- http://3.108.206.34/2_Testing/TechTicket
2. Logon - enter the username &amp; password
3. Click on Sign In
4. Click on " Project Management " menu
5. Click on Conslidated Menu
6. Click on icon next to Project Name
7. observe he details at document upload page
8. </t>
  </si>
  <si>
    <r>
      <rPr>
        <sz val="11"/>
        <color rgb="FF000000"/>
        <rFont val="Book Antiqua"/>
        <charset val="1"/>
      </rPr>
      <t>Upon successful logon user redirected to document upload page , Pg is divided into 4 sections and displayed with below details</t>
    </r>
    <r>
      <rPr>
        <u/>
        <sz val="11"/>
        <color rgb="FF000000"/>
        <rFont val="Book Antiqua"/>
        <charset val="1"/>
      </rPr>
      <t xml:space="preserve">
Project section( 1st section) </t>
    </r>
    <r>
      <rPr>
        <sz val="11"/>
        <color rgb="FF000000"/>
        <rFont val="Book Antiqua"/>
        <charset val="1"/>
      </rPr>
      <t xml:space="preserve">
1. Project name with icon ( displayed at centre)
2. Pending tickets, completed tickets , Pending Tasks, Delayed Tasks</t>
    </r>
    <r>
      <rPr>
        <u/>
        <sz val="11"/>
        <color rgb="FF000000"/>
        <rFont val="Book Antiqua"/>
        <charset val="1"/>
      </rPr>
      <t xml:space="preserve">
Add files with status(2nd section)</t>
    </r>
    <r>
      <rPr>
        <sz val="11"/>
        <color rgb="FF000000"/>
        <rFont val="Book Antiqua"/>
        <charset val="1"/>
      </rPr>
      <t xml:space="preserve">
1. </t>
    </r>
    <r>
      <rPr>
        <i/>
        <sz val="11"/>
        <color rgb="FF000000"/>
        <rFont val="Book Antiqua"/>
        <charset val="1"/>
      </rPr>
      <t>Module( dropdown)- single selection-prepopulated with module name</t>
    </r>
    <r>
      <rPr>
        <sz val="11"/>
        <color rgb="FF000000"/>
        <rFont val="Book Antiqua"/>
        <charset val="1"/>
      </rPr>
      <t xml:space="preserve">
2. Submodule(dropdown)- single selection
3. Status( radio button) - Active , Deactive
4. Add Files (button)</t>
    </r>
    <r>
      <rPr>
        <u/>
        <sz val="11"/>
        <color rgb="FF000000"/>
        <rFont val="Book Antiqua"/>
        <charset val="1"/>
      </rPr>
      <t xml:space="preserve">
Note: ( 3rd section)</t>
    </r>
    <r>
      <rPr>
        <sz val="11"/>
        <color rgb="FF000000"/>
        <rFont val="Book Antiqua"/>
        <charset val="1"/>
      </rPr>
      <t xml:space="preserve">
1) Please Select Documents for Delete and Restore
2) Please Select Deactive To Check Deleted Documents
3) Please Select Module or Submodule to Filter The Documents</t>
    </r>
    <r>
      <rPr>
        <u/>
        <sz val="11"/>
        <color rgb="FF000000"/>
        <rFont val="Book Antiqua"/>
        <charset val="1"/>
      </rPr>
      <t xml:space="preserve">
Document details in grid view( 4th section)</t>
    </r>
    <r>
      <rPr>
        <sz val="11"/>
        <color rgb="FF000000"/>
        <rFont val="Book Antiqua"/>
        <charset val="1"/>
      </rPr>
      <t xml:space="preserve">
1. Check box ( by default unchecked)
2. Sr. no
3. Show to all ( checkbox)
4. Actions ( History, download)
5. File Name
6. Project Name
7. Module Name
8. SubModule Name</t>
    </r>
  </si>
  <si>
    <t>9/2/2024
All fields are present as per the expected result except the filter message
As per the requirement No. BR006 Note message should not displayed to the user.
Note 3 : "3) Please Select Module or Submodule to Filter The Documents" should be removed.
9/12/2024
All fields are present as per the expected result except the filter message
As per the requirement No. BR006 Note message should not displayed to the user.
Note 3 : "3) Please Select Module or Submodule to Filter The Documents" should be removed.</t>
  </si>
  <si>
    <t>TC_03</t>
  </si>
  <si>
    <t>BR002 - Upload document against project.</t>
  </si>
  <si>
    <t>Functionality</t>
  </si>
  <si>
    <t>Verify user is able to upload the document( Pdf) through Consolidated view - icon</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</si>
  <si>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t>
  </si>
  <si>
    <t>1.System should throw acknowledgement message for succesfully inserted the same file.
2. Uploaded file  details are displayed in 4th section .
3. Latest records gets displayed at Top
4. Project, Module &amp;Submodule won't populated</t>
  </si>
  <si>
    <t>9/2/2024
PDF uploaded to the system but Success message dispalyaed at 2 time
Latest record not displayed at the top.
It getting displayed at the last
9/10/2024
PDF uploaded to the system but Success message dispalyaed at 2 time
Latest record not displayed at the top.
It getting displayed at the last</t>
  </si>
  <si>
    <t>TC_04</t>
  </si>
  <si>
    <t>Verify user is able to upload the document( Jpeg) through Consolidated view - icon</t>
  </si>
  <si>
    <t>9/2/2024
jepg uploaded to the system but Success message dispalyaed at 2 time
Latest record not displayed at the top.
It getting displayed at the last
9/12/2024
Jpeg file successfully uploaded but 2 time usccess message after uploading the file.</t>
  </si>
  <si>
    <t>TC_05</t>
  </si>
  <si>
    <t>Verify user is able to upload the document( Png) through Consolidated view - icon</t>
  </si>
  <si>
    <t>9/2/2024
png uploaded to the system but Success message dispalyaed at 2 time
Latest record not displayed at the top.
It getting displayed at the last
9/10/2024
png uploaded to the system but Success message dispalyaed at 2 time
Latest record not displayed at the top.
It getting displayed at the last</t>
  </si>
  <si>
    <t>TC_06</t>
  </si>
  <si>
    <t>Verify user is able to upload the document( doc/docx) through Consolidated view - icon</t>
  </si>
  <si>
    <t>9/2/2024
doc and docx file uploaded to the system but Success message dispalyaed at 2 time
Latest record not displayed at the top.
It getting displayed at the last
9/10/2024
doc and docx file uploaded to the system but Success message dispalyaed at 2 time
Latest record not displayed at the top.
It getting displayed at the last</t>
  </si>
  <si>
    <t>TC_07</t>
  </si>
  <si>
    <t>Verify user is able to upload the document( pptx) through Consolidated view - icon</t>
  </si>
  <si>
    <t>9/2/2024
PPTX file uploaded to the system but Success message dispalyaed at 2 time
Latest record not displayed at the top.
It getting displayed at the last
9/10/2024</t>
  </si>
  <si>
    <t>TC_08</t>
  </si>
  <si>
    <t>BR002 - Require Icon on the consolidated view to upload project wise Attachment.</t>
  </si>
  <si>
    <t>Verify user is able to upload the document( mp4) through Consolidated view - icon</t>
  </si>
  <si>
    <t>9/2/2024
mp4 file uploaded to the system but Success message dispalyaed at 2 time
Latest record not displayed at the top.
It getting displayed at the last
9/10/2024:
MP4 file can not upload.
System not accepting file size of 50mb (exact).</t>
  </si>
  <si>
    <t>TC_09</t>
  </si>
  <si>
    <t>Usability</t>
  </si>
  <si>
    <t>Verify that last uploaded files displayed at top in grid view</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</si>
  <si>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
10.observe the grid view</t>
  </si>
  <si>
    <t>Last added file should displayed at top</t>
  </si>
  <si>
    <t>9/2/2024
Sample file uploaded to the system but Success message dispalyaed at 2 time
Latest record not displayed at the top.
9/10/2024
As expected</t>
  </si>
  <si>
    <t>TC_10</t>
  </si>
  <si>
    <t>Verify user is able to upload the document against module wise through Consolidated view-Module</t>
  </si>
  <si>
    <t>1. Click on the URL- http://3.108.206.34/2_Testing/TechTicket
2. Logon - enter the username &amp; password
3. Click on Sign In
4. Click on " Project Management " menu
5. Click on Conslidated Menu
6. Click on icon next to Module
7. Select tthe module
8.Click on Add File
9. Choose file
10. Click on Submit button
10.observe the grid view</t>
  </si>
  <si>
    <r>
      <rPr>
        <sz val="11"/>
        <color rgb="FF000000"/>
        <rFont val="Book Antiqua"/>
        <charset val="1"/>
      </rPr>
      <t>1.System should throw acknowledgement message for succesfully inserted the same file.
2. Uploaded file  details are displayed in 4th section .</t>
    </r>
    <r>
      <rPr>
        <b/>
        <sz val="11"/>
        <color rgb="FF000000"/>
        <rFont val="Book Antiqua"/>
        <charset val="1"/>
      </rPr>
      <t xml:space="preserve">
3. Project, (Module,Submodule won't Prepopulated) however the selected module is available against Module dropdown as option.</t>
    </r>
    <r>
      <rPr>
        <sz val="11"/>
        <color rgb="FF000000"/>
        <rFont val="Book Antiqua"/>
        <charset val="1"/>
      </rPr>
      <t xml:space="preserve">
3. Latest records gets displayed at Top</t>
    </r>
  </si>
  <si>
    <t>9/2/2024
Sample file uploaded to the system but Success message dispalyaed at 2 time
Latest record not displayed at the top.
9/10/2024
Document not getting displayed against the module selected.
Working if module and submodule both selected.</t>
  </si>
  <si>
    <t>TC_11</t>
  </si>
  <si>
    <t>BR003-Provision to upload Sub module wise document</t>
  </si>
  <si>
    <t>Verify user is able to upload the document against submodule wise through Consolidated view-Module</t>
  </si>
  <si>
    <r>
      <rPr>
        <sz val="11"/>
        <color rgb="FF000000"/>
        <rFont val="Book Antiqua"/>
        <charset val="1"/>
      </rPr>
      <t xml:space="preserve">1.System should throw acknowledgement message for succesfully inserted the same file.
2. Uploaded file  details are displayed in 4th section .
3. </t>
    </r>
    <r>
      <rPr>
        <b/>
        <sz val="11"/>
        <color rgb="FF000000"/>
        <rFont val="Book Antiqua"/>
        <charset val="1"/>
      </rPr>
      <t>Project, (Module,Submodule won't Prepopulated) however the selected module is available against Module dropdown as option and Submodule dropdown is populated with submodule mapped to module</t>
    </r>
    <r>
      <rPr>
        <sz val="11"/>
        <color rgb="FF000000"/>
        <rFont val="Book Antiqua"/>
        <charset val="1"/>
      </rPr>
      <t>.
3. Latest records gets displayed at Top</t>
    </r>
  </si>
  <si>
    <t>TC_12</t>
  </si>
  <si>
    <t>BR004-Active records History button should show document name, uploaded by, uploaded at date time.</t>
  </si>
  <si>
    <t>Verify History page for  active records</t>
  </si>
  <si>
    <t>1. Click on the URL- http://3.108.206.34/2_Testing/TechTicket
2. Logon - enter the username &amp; password
3. Click on Sign In
4. Click on " Project Management " menu
5. Click on Conslidated Menu
6. Click on icon next to Module
7. Select tthe module
8.Click on history icon under action column against file name
9. observe the history page details</t>
  </si>
  <si>
    <t>History page is populated with details under below fields
1. Sr ( Serial no )
2. Document Name
3. Status ( Active/Deactive)
4. Host name (Ip address)
5. Updated By
6. Updtaed At
7. Deleted By
8. Deleted At</t>
  </si>
  <si>
    <t>9/2/2024
As expected
9/10/2024
As expected</t>
  </si>
  <si>
    <t>TC_13</t>
  </si>
  <si>
    <t>BR005-Deactive records History button should show document name, uploaded by, uploaded at date time, deleted by, deleted at date time</t>
  </si>
  <si>
    <t>Verify history page for deactive records</t>
  </si>
  <si>
    <t xml:space="preserve">History page is populated with details under below fields
1. Sr ( Serial no )
2. Document Name
3. Status ( Active/Deactive)
4. Host name
5. Updated By
6. Updated At
7. Deleted by
8. Deleted at </t>
  </si>
  <si>
    <t>TC_14</t>
  </si>
  <si>
    <t>Verify  Document with show all access is able to view the document by all users</t>
  </si>
  <si>
    <t>1. Click on the URL- http://3.108.206.34/2_Testing/TechTicket
2. Logon - enter the username &amp; password
3. Click on Sign In
4. Click on " Project Management " menu
5. Click on Conslidated Menu
6. Click on icon next to Module
7. Select tthe module
8.Select the checkbox ( show all) against file name
9.</t>
  </si>
  <si>
    <t>All users whomever has Consolidated menu access is able to view the document with Show all access</t>
  </si>
  <si>
    <t xml:space="preserve">9/2/2024
As expected
9/10/2024
All users able to see all the documents which have access have of consolidated menu.
Also who have not access to view the documanet can view all docuemnts. </t>
  </si>
  <si>
    <t>TC_15</t>
  </si>
  <si>
    <t>Verify document without show all ( check box unchecked) is unable to view by users other than project owner</t>
  </si>
  <si>
    <t>1. Click on the URL- http://3.108.206.34/2_Testing/TechTicket
2. Logon - enter the username &amp; password
3. Click on Sign In
4. Click on " Project Management " menu
5. Click on Conslidated Menu
6. Click on icon next to Module
7. Select tthe module
8.DeSelect the checkbox ( show all) against file name
9.</t>
  </si>
  <si>
    <t>Only project owner can view this document and all users is unable to view the same.</t>
  </si>
  <si>
    <t xml:space="preserve">9/2/2024
As expected
9/10/2024All users can access the document, even though it is unchecked for show to all </t>
  </si>
  <si>
    <t>TC_16</t>
  </si>
  <si>
    <t>Verify document without show all ( check box unchecked) is unable to download the document by users other than project owner</t>
  </si>
  <si>
    <t>Only project owner can view and download this document and all users is unable to view the same.hence unable to download</t>
  </si>
  <si>
    <t>9/2/2024
As expected
After checkmarking on check box all files getting hide.</t>
  </si>
  <si>
    <t>TC_17</t>
  </si>
  <si>
    <t>Verify user with "delete doc" access is able to delete the documents</t>
  </si>
  <si>
    <t>1. Click on the URL- http://3.108.206.34/2_Testing/TechTicket
2. Logon - enter the username &amp; password
3. Click on Sign In
4. Click on " Project Management " menu
5. Click on Conslidated Menu
6. Click on icon next to Module
7. Select tthe module
8.Select the checkbox  against file name
9. click on Delete button</t>
  </si>
  <si>
    <t>System should throw the Successful deletion message .</t>
  </si>
  <si>
    <t>9/2/2024
As expected
9/12/2024
File is getting deleted, but
error msg is not getting displayed on screen.</t>
  </si>
  <si>
    <t>TC_18</t>
  </si>
  <si>
    <t>Verify all users able to view and download the document</t>
  </si>
  <si>
    <t>1. Click on the URL- http://3.108.206.34/2_Testing/TechTicket
2. Logon - enter the username &amp; password
3. Click on Sign In
4. Click on " Project Management " menu
5. Click on Conslidated Menu
6. Click on icon next to Module
7. Select tthe module &amp; submodule
8.Click on download icon against document name</t>
  </si>
  <si>
    <t>The selected file get downloaded</t>
  </si>
  <si>
    <t>9/2/2024
As expected
9/12/2024
As Expected</t>
  </si>
  <si>
    <t>TC_19</t>
  </si>
  <si>
    <t>Verify that "Delete DOC" authority persons having the authority to  delete the document</t>
  </si>
  <si>
    <t>The selected file get deleted</t>
  </si>
  <si>
    <t>TC_20</t>
  </si>
  <si>
    <t>Validation</t>
  </si>
  <si>
    <t>Verify user is able to upload the file with 201MB size against project</t>
  </si>
  <si>
    <t>1. Click on the URL- http://3.108.206.34/2_Testing/TechTicket
2. Logon - enter the username &amp; password
3. Click on Sign In
4. Click on " Project Management " menu
5. Click on Conslidated Menu
6. Click on icon next to Module
7. Click on thee Add files
8. upload the document</t>
  </si>
  <si>
    <t>System should throw error message</t>
  </si>
  <si>
    <t>9/2/2024
Not as expected
System gets stuck after uploading the file.
Error message disssplayed to the user</t>
  </si>
  <si>
    <t>TC_21</t>
  </si>
  <si>
    <t>Verify user is able to upload the document file size grater than 201 MB against module</t>
  </si>
  <si>
    <t>9/2/2024
Not as expected
System gets stuck after uploading the file.</t>
  </si>
  <si>
    <t>TC_22</t>
  </si>
  <si>
    <t>Verify user is able to upload the document file size grater than 201MB against submodule</t>
  </si>
  <si>
    <t>TC_23</t>
  </si>
  <si>
    <t>Verify system should not allow to upload the file other than .doc, .docx, .pdf, .pptx, .png, .jpeg, .mp4 etention</t>
  </si>
  <si>
    <t>1. Click on the URL- http://3.108.206.34/2_Testing/TechTicket
2. Logon - enter the username &amp; password
3. Click on Sign In
4. Click on " Project Management " menu
5. Click on Conslidated Menu
6. Click on icon next to Module
7. Clickon the add Files
8. upload the document</t>
  </si>
  <si>
    <t xml:space="preserve">9/2/2024
Not As expected
System is accepting the all the file extensions
And Not throwing any error message
9/12/2024
MP4 extension video files are unable to upload in the system. </t>
  </si>
  <si>
    <t>TC_24</t>
  </si>
  <si>
    <t>Verify user is able to upload the file equal to 200MB size against project</t>
  </si>
  <si>
    <t>1. Click on the URL- http://3.108.206.34/2_Testing/TechTicket
2. Logon - enter the username &amp; password
3. Click on Sign In
4. Click on " Project Management " menu
5. Click on Conslidated Menu
6. Click on icon to upload document
7. Click on thee Add files
8. upload the document</t>
  </si>
  <si>
    <t>System should throw successful acknowledgement</t>
  </si>
  <si>
    <t>9/2/2024
Not As expected
System getting stuck while uploading 200 mb file nonotifiation displayed for the progress of uploading</t>
  </si>
  <si>
    <t>TC_25</t>
  </si>
  <si>
    <t>Verify user is able to upload the document file size equal to 200MB against module</t>
  </si>
  <si>
    <t>TC_26</t>
  </si>
  <si>
    <t>Verify user is able to upload the document file size equal to 200MB against submodule</t>
  </si>
  <si>
    <t>1. Click on the URL- http://3.108.206.34/2_Testing/TechTicket
2. Logon - enter the username &amp; password
3. Click on Sign In
4. Click on " Project Management " menu
5. Click on Conslidated Menu
6. Click on icon next to sub module Module
7. Click on thee Add files
8. upload the document</t>
  </si>
  <si>
    <t>TC_27</t>
  </si>
  <si>
    <t>Verify "is show to all " checkbox by default behaviour</t>
  </si>
  <si>
    <t>1. Click on the URL- http://3.108.206.34/2_Testing/TechTicket
2. Logon - enter the username &amp; password
3. Click on Sign In
4. Click on " Project Management " menu
5. Click on Conslidated Menu
6. Click on icon next to sub module Module
7. upload the document</t>
  </si>
  <si>
    <t xml:space="preserve">" Is show to all " field is by default populated with Yes </t>
  </si>
  <si>
    <t>TC_28</t>
  </si>
  <si>
    <t>Verify back button to take user to previous page
1. From History page  to document upload page
2. From Document upload page to consolidated page</t>
  </si>
  <si>
    <t>1. Click on the URL- http://3.108.206.34/2_Testing/TechTicket
2. Login - enter the username &amp; password
3. Click on Sign In
4. Click on " Project Management " menu
5. Click on Conslidated Menu
6. Click on icon next to sub module Module
7. Click on thee Add files
8. upload the document</t>
  </si>
  <si>
    <t>Back button  take user to previous page
1. From History page  to document upload page
2. From Document upload page to consolidated page</t>
  </si>
  <si>
    <t>9/2/2024
Not as expected
Button is not present on the history page.
Button not found document upload page.</t>
  </si>
  <si>
    <t>TC_29</t>
  </si>
  <si>
    <t>Verify page header get displayed upon redirecting to Upload document page</t>
  </si>
  <si>
    <t>Page header get displayed as " Upload document"</t>
  </si>
  <si>
    <t>9/2/2024
Not as expected
Upload Document Heading not found on the header part of document upload page
9/12/2024
Page header for Upload document page is missing.</t>
  </si>
  <si>
    <t>TC_30</t>
  </si>
  <si>
    <t>Settings</t>
  </si>
  <si>
    <t>Add</t>
  </si>
  <si>
    <t>Verify Select user dropdown is populated with user name with emp id to differentiate the employee of same name</t>
  </si>
  <si>
    <t>1. Click on the URL- http://3.108.206.34/2_Testing/TechTicket
2. Login - enter the username &amp; password
3. Click on Sign In
4. Click on "Setting " menu
5. Click on Add Setting
6. observe the select user drop down</t>
  </si>
  <si>
    <t>Dropdown should be displayed with user name and employee id</t>
  </si>
  <si>
    <t xml:space="preserve">9/2/2024
Not as expected
User can not see the users along with employee id
Not as expected
User can not see the users along with employee id </t>
  </si>
  <si>
    <t>TC_31</t>
  </si>
  <si>
    <t>Edit</t>
  </si>
  <si>
    <t>Deactive users won't populate while selecting user from  select user dropdown</t>
  </si>
  <si>
    <t xml:space="preserve">1. Click on the URL- http://3.108.206.34/2_Testing/TechTicket
2. Login - enter the username &amp; password
3. Click on Sign In
4. Click on "Setting " menu
5. Click on show to all
6. Check the selected user </t>
  </si>
  <si>
    <t>Deactive users won't populate in Select user dropdown</t>
  </si>
  <si>
    <t>9/2/2024
As Expected
9/12/2024
As expected</t>
  </si>
  <si>
    <t>TC_32</t>
  </si>
  <si>
    <t>Verify that a user can upload a document to against module by clicking the project icon.</t>
  </si>
  <si>
    <t>1. Click on the URL- http://3.108.206.34/2_Testing/TechTicket
2. Login - enter the username &amp; password
3. Click on Sign In
4. Click on " Project Management " menu
5. Click on Conslidated Menu
6. Select the module
7. upload the document</t>
  </si>
  <si>
    <t>Document should be uploaded against the module and can viewed by clicking on the project icon</t>
  </si>
  <si>
    <t xml:space="preserve">9/2/2024
As Expected
9/12/2024
Not as Expected
User can upload the document against the module but unable to view uploaded document in grid.
9/12/2024 </t>
  </si>
  <si>
    <t>TC_33</t>
  </si>
  <si>
    <t>Verify that a user can upload a document to against submodule by clicking the project icon.</t>
  </si>
  <si>
    <t>1. Click on the URL- http://3.108.206.34/2_Testing/TechTicket
2. Login - enter the username &amp; password
3. Click on Sign In
4. Click on " Project Management " menu
5. Click on Conslidated Menu
6. Select the module
7. select the sub module
8. upload the document</t>
  </si>
  <si>
    <t>Document should be uploaded against the submodule and can viewed by clicking on the project icon</t>
  </si>
  <si>
    <t>TC_34</t>
  </si>
  <si>
    <t>Verify that a user can upload a document to against module by via view module.</t>
  </si>
  <si>
    <t>The document should be uploaded against the module and accessible via the view module.</t>
  </si>
  <si>
    <t>9/2/2024
As Expected
9/12/2024
Document not getting displayed against the module selected.
Working if module and submodule both selected.</t>
  </si>
  <si>
    <t>fail</t>
  </si>
  <si>
    <t>TC_35</t>
  </si>
  <si>
    <t>Verify that a user can upload a document to against sub module by via view module.</t>
  </si>
  <si>
    <t>The docuemnt should be uploaded against submodule and accessible via module view</t>
  </si>
  <si>
    <t>TC_36</t>
  </si>
  <si>
    <t>Verify user is able to view the document uploaded against submodule via click on Icon ( besideProject name) can accessible via view module</t>
  </si>
  <si>
    <t>User should able to view the document uploaded against submodule via click on Icon ( besideProject name) can accessible via view module</t>
  </si>
  <si>
    <t>TC_37</t>
  </si>
  <si>
    <t>Verify user is able to view the document uploaded against module click on Icon ( besideProject name) can accessible via view module</t>
  </si>
  <si>
    <t>User should able to view the document uploaded against module via click on Icon ( besideProject name) can accessible via view module</t>
  </si>
  <si>
    <t>9/2/2024
As Expected
9/12/2024 Document not getting displayed against the module selected.
Working if module and submodule both selected.</t>
  </si>
  <si>
    <t>Status</t>
  </si>
  <si>
    <t>Priority / Severity</t>
  </si>
  <si>
    <t>Tester remark</t>
  </si>
  <si>
    <t>Developer remark</t>
  </si>
  <si>
    <t>Functions</t>
  </si>
  <si>
    <t>Req id</t>
  </si>
  <si>
    <t>Req desc</t>
  </si>
  <si>
    <t>Closed</t>
  </si>
  <si>
    <t>Resolved</t>
  </si>
  <si>
    <t>App</t>
  </si>
  <si>
    <t>Intergration</t>
  </si>
  <si>
    <t>Pending</t>
  </si>
  <si>
    <t>Not a bug</t>
  </si>
  <si>
    <t>Re-open</t>
  </si>
  <si>
    <t>Website</t>
  </si>
  <si>
    <t>Not Executed</t>
  </si>
  <si>
    <t>Deffered</t>
  </si>
  <si>
    <t>Web Application</t>
  </si>
  <si>
    <t>Under Development</t>
  </si>
  <si>
    <t xml:space="preserve">Blocker </t>
  </si>
  <si>
    <t>In-Progress</t>
  </si>
  <si>
    <t>Delete</t>
  </si>
  <si>
    <t>Re-Test</t>
  </si>
  <si>
    <t>Development Completed</t>
  </si>
  <si>
    <t>Search</t>
  </si>
  <si>
    <t>Compatibilty</t>
  </si>
  <si>
    <t>Gird view</t>
  </si>
  <si>
    <t>BR006-Remove filter note (3) as system showing all documents/attachments</t>
  </si>
  <si>
    <t>Security</t>
  </si>
  <si>
    <t>Next Phase</t>
  </si>
  <si>
    <t>Export</t>
  </si>
  <si>
    <t>Performance</t>
  </si>
  <si>
    <t>Custom Export</t>
  </si>
  <si>
    <t>Load</t>
  </si>
  <si>
    <t>Filter</t>
  </si>
  <si>
    <t>Pre-requisitis</t>
  </si>
  <si>
    <t>(blank)</t>
  </si>
  <si>
    <t>Count of Defect ID</t>
  </si>
  <si>
    <t>Sr No</t>
  </si>
  <si>
    <t>Defect ID</t>
  </si>
  <si>
    <t>Raise on Date</t>
  </si>
  <si>
    <t>Defect Description</t>
  </si>
  <si>
    <t>Assign To</t>
  </si>
  <si>
    <t>Tester Status</t>
  </si>
  <si>
    <t>Tester comment</t>
  </si>
  <si>
    <t>Dev Status</t>
  </si>
  <si>
    <t>Dev comment</t>
  </si>
  <si>
    <t>BA comment</t>
  </si>
  <si>
    <t>"Please Select Module or Submodule to Filter The Documents"  Note displayed at document upload page
Whereas Note message should not be displayed to the user.</t>
  </si>
  <si>
    <t>New</t>
  </si>
  <si>
    <t>Repoen</t>
  </si>
  <si>
    <t xml:space="preserve">9/2/2024
Note message should not be displayed to the user.
9/12/2024
Note still displayed in the 3rd secion of the upload document page. </t>
  </si>
  <si>
    <t>System must display the notification message when uploading the file size contaning the size 200 MB</t>
  </si>
  <si>
    <t>9/2/2024
Sytem Getting stuck after uploading 200 MB file</t>
  </si>
  <si>
    <t>System allow to the user for uploading mp3 , webp, Fig, HTML files.</t>
  </si>
  <si>
    <t>9/2/2024
Multiple extension files are allowed by the system to upload against the project, module and submodule
9/12/2024
Retested and closed</t>
  </si>
  <si>
    <t>After click on show to all check box, File dispalyed on the get reomved, user need to refresh the page to view other files.</t>
  </si>
  <si>
    <t xml:space="preserve">9/2/2024
When user logined with "Show To ALL" persmisssion
Go to consolidated view
Select any project and  select any file by checkbox
9/12/2024
Still issue open
Steps to reproduce
1. Click on the project icon
of "Ticketing System"
2. select  "Test cases" module
3. Select submodule" My Module"
4. check the "show to all" checkmark </t>
  </si>
  <si>
    <t>After deselecting show to all check box, File dispalyed on the grid get reomved, user need to refresh the page to view other files.</t>
  </si>
  <si>
    <t xml:space="preserve">9/2/2024
When user logined with "Show To ALL" persmisssion
Go to consolidated view
Select any project and  deselect any file by checkbox
9/12/2024
Still issue open
Steps to reproduce
1. Click on the project icon
of "Ticketing System"
2. select  "Test cases" module
3. Select submodule" My Module"
4. check the "show to all" checkmark </t>
  </si>
  <si>
    <t>System must throw the error message when uploading the file size greater than 50 MB against project, Module / Submodule</t>
  </si>
  <si>
    <t>9/2/2024
Sytem Getting stuck after uploading 50 MB file and notfication not throwed by syetem
9/12/2024
Retested and closed</t>
  </si>
  <si>
    <t>After inserting the record user need to refresh the webpage to see all the uploaded document.</t>
  </si>
  <si>
    <t>9/2/2024
Uploaded file are not displayed to the user
9/12/2024
Retested and closed</t>
  </si>
  <si>
    <t>Recently Inserted Document record not updated on the first line against project.</t>
  </si>
  <si>
    <t>9/2/2024
record not found on the top row of the lsit of records
9/12/2024
Retested and closed</t>
  </si>
  <si>
    <t>Back button not found in the document upload page
and History page.</t>
  </si>
  <si>
    <t xml:space="preserve">9/2/2024
Back button not displayed to the user on history page and upload document page
9/12/2024
Back button not found on the document upload page but On history page back button found. </t>
  </si>
  <si>
    <t>Page header not displayed as " Upload document" on the document upload page.</t>
  </si>
  <si>
    <t>9/2/2024
Page heading as upload document is not found when user redirected ducument upload page.
9/12/2024
Page header not displayed on Upload document page</t>
  </si>
  <si>
    <t>Deactive subModule are getting dispayed in Module dropdown at upload document page ( issue observed while user transverse through Consolidated view via click on icon through Project view)</t>
  </si>
  <si>
    <t>9/2/2024
Deactive submodule module should not displayed to the user when accessing module from document upload page
9/12/2024
Retetsed and closed</t>
  </si>
  <si>
    <t>Deactive Module are gedtting dispayed in Module dropdown at upload document page ( issue observed while user transverse through Consolidated view via click on icon through Project view)</t>
  </si>
  <si>
    <t xml:space="preserve">9/2/2024
Deactive module should not displayed to the user when accessing module from document upload page
9/12/2024
Deactive module displayed in the module dropdown. </t>
  </si>
  <si>
    <t>User is unable to upload file of 50 MB.
Sytem is throwing the error after uploading 50 MB file</t>
  </si>
  <si>
    <t>9/12/2024
Sytem is throwing the error after uploading 50 MB file</t>
  </si>
  <si>
    <t>Succseefull toastify messages displayed at 2 times, after uploading the document.</t>
  </si>
  <si>
    <t>9/12/2024
Toastify message should be displayed only one time after uploading the document.</t>
  </si>
  <si>
    <t>MP4 extension file should be uploaded from document upload page.</t>
  </si>
  <si>
    <t>9/12/2024
MP4 video files should be uploaded successfully through document upload page.</t>
  </si>
  <si>
    <t xml:space="preserve">Mutiple notification message for updating records displayed mutiple times without any valid actions. </t>
  </si>
  <si>
    <t>9/12/2024
Steps:
1. Go to consolidated view
2. select module "Test cases" from module dropdown
3. select submodule "My module"
4.  delete any file
5. CLick on the active button
6. Click on deactive button
7. observe the mnotification message.</t>
  </si>
  <si>
    <t>User can not upload the document against the any active  module.</t>
  </si>
  <si>
    <t>9/12/2024
Steps:
1. Go to consolidated view
2. select module "Test cases" from module dropdown
3. select submodule "My module"
4. upload any file valid file
5. observe the document upload screen
User should see the recent uploaded file against the "Test case"module.</t>
  </si>
  <si>
    <t>Latest record not displayed at the top.
It getting displayed at the last</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</si>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</sst>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 numFmtId="179" formatCode="dd/mm/yyyy"/>
  </numFmts>
  <fonts count="39">
    <font>
      <sz val="11"/>
      <color rgb="FF000000"/>
      <name val="Calibri"/>
      <charset val="134"/>
    </font>
    <font>
      <b/>
      <sz val="11"/>
      <color rgb="FF000000"/>
      <name val="Calibri"/>
      <charset val="134"/>
    </font>
    <font>
      <strike/>
      <sz val="11"/>
      <color rgb="FF000000"/>
      <name val="Calibri"/>
      <charset val="134"/>
    </font>
    <font>
      <sz val="11"/>
      <color rgb="FF000000"/>
      <name val="Book Antiqua"/>
      <charset val="134"/>
    </font>
    <font>
      <strike/>
      <sz val="11"/>
      <color rgb="FF000000"/>
      <name val="Book Antiqua"/>
      <charset val="134"/>
    </font>
    <font>
      <sz val="11"/>
      <name val="Calibri"/>
      <charset val="134"/>
    </font>
    <font>
      <sz val="11"/>
      <color theme="1"/>
      <name val="Calibri"/>
      <charset val="134"/>
      <scheme val="minor"/>
    </font>
    <font>
      <sz val="11"/>
      <color theme="1"/>
      <name val="Calibri"/>
      <charset val="134"/>
    </font>
    <font>
      <u/>
      <sz val="11"/>
      <color rgb="FF0000FF"/>
      <name val="Calibri"/>
      <charset val="134"/>
      <scheme val="minor"/>
    </font>
    <font>
      <sz val="11"/>
      <color theme="0"/>
      <name val="Book Antiqua"/>
      <charset val="134"/>
    </font>
    <font>
      <b/>
      <sz val="11"/>
      <color rgb="FF000000"/>
      <name val="Book Antiqua"/>
      <charset val="134"/>
    </font>
    <font>
      <sz val="11"/>
      <color theme="1"/>
      <name val="Book Antiqua"/>
      <charset val="134"/>
    </font>
    <font>
      <sz val="11"/>
      <color rgb="FF000000"/>
      <name val="Book Antiqua"/>
      <charset val="1"/>
    </font>
    <font>
      <sz val="11"/>
      <color theme="0"/>
      <name val="Calibri"/>
      <charset val="134"/>
    </font>
    <font>
      <strike/>
      <sz val="11"/>
      <color theme="1"/>
      <name val="Calibri"/>
      <charset val="134"/>
    </font>
    <font>
      <sz val="11"/>
      <color rgb="FF000000"/>
      <name val="Calibri"/>
      <charset val="1"/>
    </font>
    <font>
      <b/>
      <sz val="9"/>
      <color rgb="FF000000"/>
      <name val="Calibri"/>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1"/>
      <color rgb="FF000000"/>
      <name val="Book Antiqua"/>
      <charset val="1"/>
    </font>
    <font>
      <i/>
      <sz val="11"/>
      <color rgb="FF000000"/>
      <name val="Book Antiqua"/>
      <charset val="1"/>
    </font>
    <font>
      <b/>
      <sz val="11"/>
      <color rgb="FF000000"/>
      <name val="Book Antiqua"/>
      <charset val="1"/>
    </font>
    <font>
      <sz val="11"/>
      <color rgb="FF000000"/>
      <name val="Calibri"/>
      <charset val="0"/>
      <scheme val="minor"/>
    </font>
  </fonts>
  <fills count="40">
    <fill>
      <patternFill patternType="none"/>
    </fill>
    <fill>
      <patternFill patternType="gray125"/>
    </fill>
    <fill>
      <patternFill patternType="solid">
        <fgColor theme="7" tint="0.799890133365886"/>
        <bgColor indexed="64"/>
      </patternFill>
    </fill>
    <fill>
      <patternFill patternType="solid">
        <fgColor theme="2"/>
        <bgColor indexed="64"/>
      </patternFill>
    </fill>
    <fill>
      <patternFill patternType="solid">
        <fgColor rgb="FFFFFF00"/>
        <bgColor indexed="64"/>
      </patternFill>
    </fill>
    <fill>
      <patternFill patternType="solid">
        <fgColor theme="5"/>
        <bgColor indexed="64"/>
      </patternFill>
    </fill>
    <fill>
      <patternFill patternType="solid">
        <fgColor rgb="FFFFFFFF"/>
        <bgColor indexed="64"/>
      </patternFill>
    </fill>
    <fill>
      <patternFill patternType="solid">
        <fgColor theme="3" tint="0.799768059327982"/>
        <bgColor indexed="64"/>
      </patternFill>
    </fill>
    <fill>
      <patternFill patternType="solid">
        <fgColor theme="0"/>
        <bgColor indexed="64"/>
      </patternFill>
    </fill>
    <fill>
      <patternFill patternType="solid">
        <fgColor rgb="FFF6F5C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diagonal/>
    </border>
    <border>
      <left/>
      <right style="thin">
        <color auto="1"/>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thin">
        <color theme="4" tint="0.39988402966399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10" borderId="3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0" applyNumberFormat="0" applyFill="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3" fillId="0" borderId="0" applyNumberFormat="0" applyFill="0" applyBorder="0" applyAlignment="0" applyProtection="0">
      <alignment vertical="center"/>
    </xf>
    <xf numFmtId="0" fontId="24" fillId="11" borderId="42" applyNumberFormat="0" applyAlignment="0" applyProtection="0">
      <alignment vertical="center"/>
    </xf>
    <xf numFmtId="0" fontId="25" fillId="12" borderId="43" applyNumberFormat="0" applyAlignment="0" applyProtection="0">
      <alignment vertical="center"/>
    </xf>
    <xf numFmtId="0" fontId="26" fillId="12" borderId="42" applyNumberFormat="0" applyAlignment="0" applyProtection="0">
      <alignment vertical="center"/>
    </xf>
    <xf numFmtId="0" fontId="27" fillId="13" borderId="44" applyNumberFormat="0" applyAlignment="0" applyProtection="0">
      <alignment vertical="center"/>
    </xf>
    <xf numFmtId="0" fontId="28" fillId="0" borderId="45" applyNumberFormat="0" applyFill="0" applyAlignment="0" applyProtection="0">
      <alignment vertical="center"/>
    </xf>
    <xf numFmtId="0" fontId="29" fillId="0" borderId="46" applyNumberFormat="0" applyFill="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5"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cellStyleXfs>
  <cellXfs count="139">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5" borderId="0" xfId="0" applyFill="1">
      <alignment vertical="center"/>
    </xf>
    <xf numFmtId="0" fontId="0" fillId="4"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Font="1" applyFill="1" applyBorder="1" applyAlignment="1">
      <alignment vertical="center"/>
    </xf>
    <xf numFmtId="58" fontId="0" fillId="0" borderId="0" xfId="0" applyNumberFormat="1" applyFont="1" applyFill="1" applyBorder="1" applyAlignment="1">
      <alignment vertical="center"/>
    </xf>
    <xf numFmtId="0" fontId="3" fillId="0" borderId="12" xfId="0" applyFont="1" applyFill="1" applyBorder="1" applyAlignment="1">
      <alignment vertical="center" wrapText="1"/>
    </xf>
    <xf numFmtId="0" fontId="0" fillId="0" borderId="0" xfId="0" applyFont="1" applyFill="1" applyBorder="1" applyAlignment="1">
      <alignment vertical="center" wrapText="1"/>
    </xf>
    <xf numFmtId="0" fontId="2" fillId="0" borderId="0" xfId="0" applyFont="1" applyFill="1" applyBorder="1" applyAlignment="1">
      <alignment vertical="center"/>
    </xf>
    <xf numFmtId="58" fontId="2" fillId="0" borderId="0" xfId="0" applyNumberFormat="1" applyFont="1" applyFill="1" applyBorder="1" applyAlignment="1">
      <alignment vertical="center"/>
    </xf>
    <xf numFmtId="0" fontId="4" fillId="0" borderId="12"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Alignment="1">
      <alignment vertical="center" wrapText="1"/>
    </xf>
    <xf numFmtId="0" fontId="0" fillId="6" borderId="0" xfId="0" applyFont="1" applyFill="1" applyBorder="1" applyAlignment="1">
      <alignment vertical="center" wrapText="1"/>
    </xf>
    <xf numFmtId="0" fontId="0" fillId="4" borderId="0" xfId="0" applyFont="1" applyFill="1" applyBorder="1" applyAlignment="1">
      <alignment vertical="center" wrapText="1"/>
    </xf>
    <xf numFmtId="0" fontId="1" fillId="7" borderId="2" xfId="0" applyFont="1" applyFill="1" applyBorder="1" applyAlignment="1">
      <alignment horizontal="left" vertical="top" wrapText="1"/>
    </xf>
    <xf numFmtId="0" fontId="0" fillId="0" borderId="2" xfId="0" applyBorder="1" applyAlignment="1">
      <alignment horizontal="center" vertical="center" wrapText="1"/>
    </xf>
    <xf numFmtId="0" fontId="0" fillId="0" borderId="13" xfId="0" applyBorder="1" applyAlignment="1">
      <alignment horizontal="center" vertical="center"/>
    </xf>
    <xf numFmtId="0" fontId="5" fillId="8" borderId="0" xfId="0" applyFont="1" applyFill="1" applyAlignment="1">
      <alignment horizontal="center" vertical="center"/>
    </xf>
    <xf numFmtId="0" fontId="6" fillId="0" borderId="0" xfId="0" applyFont="1">
      <alignment vertical="center"/>
    </xf>
    <xf numFmtId="0" fontId="7" fillId="0" borderId="0" xfId="0" applyFont="1" applyAlignment="1">
      <alignment horizontal="left" vertical="center" wrapText="1"/>
    </xf>
    <xf numFmtId="0" fontId="1"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 fillId="9" borderId="2" xfId="0" applyFont="1" applyFill="1" applyBorder="1" applyAlignment="1">
      <alignment horizontal="center" vertical="center" wrapText="1"/>
    </xf>
    <xf numFmtId="0" fontId="1" fillId="8" borderId="0" xfId="0" applyFont="1" applyFill="1" applyAlignment="1">
      <alignment horizontal="left" vertical="center" wrapText="1"/>
    </xf>
    <xf numFmtId="0" fontId="8" fillId="9" borderId="2" xfId="6" applyFill="1" applyBorder="1" applyAlignment="1">
      <alignment horizontal="left" vertical="center" wrapText="1"/>
    </xf>
    <xf numFmtId="0" fontId="8" fillId="8" borderId="0" xfId="6" applyFill="1" applyBorder="1" applyAlignment="1">
      <alignment horizontal="left" vertical="center" wrapText="1"/>
    </xf>
    <xf numFmtId="0" fontId="8" fillId="8" borderId="0" xfId="6" applyFill="1" applyAlignment="1">
      <alignment horizontal="left" vertical="center" wrapText="1"/>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0" fillId="8" borderId="0" xfId="0" applyFill="1" applyAlignment="1">
      <alignment vertical="center" wrapText="1"/>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0" borderId="20" xfId="0" applyBorder="1" applyAlignment="1">
      <alignment vertical="center" wrapText="1"/>
    </xf>
    <xf numFmtId="0" fontId="9" fillId="8" borderId="0" xfId="0" applyFont="1" applyFill="1" applyAlignment="1">
      <alignment horizontal="center" vertical="center" wrapText="1"/>
    </xf>
    <xf numFmtId="0" fontId="10" fillId="7" borderId="0" xfId="0" applyFont="1" applyFill="1" applyAlignment="1">
      <alignment horizontal="left" vertical="center" wrapText="1"/>
    </xf>
    <xf numFmtId="0" fontId="4" fillId="0" borderId="21" xfId="0" applyFont="1" applyFill="1" applyBorder="1" applyAlignment="1">
      <alignment vertical="center" wrapText="1"/>
    </xf>
    <xf numFmtId="0" fontId="0" fillId="0" borderId="12" xfId="0" applyFont="1" applyFill="1" applyBorder="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8" borderId="0" xfId="0" applyFill="1" applyAlignment="1">
      <alignment horizontal="left" vertical="center" wrapText="1"/>
    </xf>
    <xf numFmtId="0" fontId="0" fillId="0" borderId="22" xfId="0" applyBorder="1" applyAlignment="1">
      <alignment vertical="center" wrapText="1"/>
    </xf>
    <xf numFmtId="0" fontId="9" fillId="8" borderId="0" xfId="0" applyFont="1" applyFill="1" applyAlignment="1">
      <alignment horizontal="center" vertical="center"/>
    </xf>
    <xf numFmtId="0" fontId="10" fillId="7" borderId="0" xfId="0" applyFont="1" applyFill="1" applyAlignment="1">
      <alignment horizontal="left" vertical="center"/>
    </xf>
    <xf numFmtId="0" fontId="12" fillId="0" borderId="12" xfId="0" applyFont="1" applyFill="1" applyBorder="1" applyAlignment="1">
      <alignment vertical="center" wrapText="1"/>
    </xf>
    <xf numFmtId="0" fontId="12" fillId="4" borderId="12" xfId="0" applyFont="1" applyFill="1" applyBorder="1" applyAlignment="1">
      <alignment vertical="center" wrapText="1"/>
    </xf>
    <xf numFmtId="0" fontId="3" fillId="4" borderId="12" xfId="0" applyFont="1" applyFill="1" applyBorder="1" applyAlignment="1">
      <alignment vertical="center" wrapText="1"/>
    </xf>
    <xf numFmtId="0" fontId="4" fillId="0" borderId="12" xfId="0" applyFont="1" applyFill="1" applyBorder="1" applyAlignment="1">
      <alignment vertical="center"/>
    </xf>
    <xf numFmtId="0" fontId="3" fillId="0" borderId="0" xfId="0" applyFont="1" applyFill="1" applyBorder="1" applyAlignment="1">
      <alignment vertical="center" wrapText="1"/>
    </xf>
    <xf numFmtId="0" fontId="3" fillId="0" borderId="12" xfId="0" applyFont="1" applyFill="1" applyBorder="1" applyAlignment="1">
      <alignment vertical="center"/>
    </xf>
    <xf numFmtId="0" fontId="4" fillId="0" borderId="23" xfId="0" applyFont="1" applyFill="1" applyBorder="1" applyAlignment="1">
      <alignment vertical="center" wrapText="1"/>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4" fillId="0" borderId="24" xfId="0" applyFont="1" applyFill="1" applyBorder="1" applyAlignment="1">
      <alignment vertical="center" wrapText="1"/>
    </xf>
    <xf numFmtId="0" fontId="2" fillId="0" borderId="21" xfId="0" applyFont="1" applyFill="1" applyBorder="1" applyAlignment="1">
      <alignment vertical="center"/>
    </xf>
    <xf numFmtId="0" fontId="2" fillId="0" borderId="21" xfId="0" applyFont="1" applyFill="1" applyBorder="1" applyAlignment="1">
      <alignment vertical="center" wrapText="1"/>
    </xf>
    <xf numFmtId="0" fontId="0" fillId="0" borderId="12" xfId="0" applyFont="1" applyFill="1" applyBorder="1" applyAlignment="1">
      <alignment vertical="center"/>
    </xf>
    <xf numFmtId="0" fontId="0" fillId="4" borderId="12" xfId="0" applyFont="1" applyFill="1" applyBorder="1" applyAlignment="1">
      <alignment vertical="center" wrapText="1"/>
    </xf>
    <xf numFmtId="0" fontId="0" fillId="6" borderId="12" xfId="0" applyFont="1" applyFill="1" applyBorder="1" applyAlignment="1">
      <alignment vertical="center" wrapText="1"/>
    </xf>
    <xf numFmtId="0" fontId="11" fillId="0" borderId="2" xfId="0" applyFont="1" applyBorder="1" applyAlignment="1">
      <alignment horizontal="left" vertical="center" wrapText="1"/>
    </xf>
    <xf numFmtId="0" fontId="7" fillId="0" borderId="0" xfId="0" applyFont="1" applyAlignment="1">
      <alignment horizontal="left" vertical="center"/>
    </xf>
    <xf numFmtId="0" fontId="13" fillId="8" borderId="0" xfId="0" applyFont="1" applyFill="1" applyAlignment="1">
      <alignment horizontal="center" vertical="center"/>
    </xf>
    <xf numFmtId="58" fontId="3" fillId="0" borderId="12" xfId="0" applyNumberFormat="1" applyFont="1" applyFill="1" applyBorder="1" applyAlignment="1">
      <alignment vertical="center" wrapText="1"/>
    </xf>
    <xf numFmtId="58" fontId="4" fillId="0" borderId="12" xfId="0" applyNumberFormat="1" applyFont="1" applyFill="1" applyBorder="1" applyAlignment="1">
      <alignment vertical="center" wrapText="1"/>
    </xf>
    <xf numFmtId="0" fontId="3" fillId="0" borderId="2" xfId="0" applyFont="1" applyBorder="1">
      <alignment vertical="center"/>
    </xf>
    <xf numFmtId="0" fontId="3" fillId="0" borderId="0" xfId="0" applyFont="1">
      <alignment vertical="center"/>
    </xf>
    <xf numFmtId="0" fontId="2" fillId="0" borderId="2" xfId="0" applyFont="1" applyBorder="1">
      <alignment vertical="center"/>
    </xf>
    <xf numFmtId="0" fontId="14" fillId="0" borderId="2" xfId="0" applyFont="1" applyBorder="1" applyAlignment="1">
      <alignment horizontal="left" vertical="center" wrapText="1"/>
    </xf>
    <xf numFmtId="0" fontId="2" fillId="0" borderId="13" xfId="0" applyFont="1" applyBorder="1">
      <alignment vertical="center"/>
    </xf>
    <xf numFmtId="0" fontId="14" fillId="0" borderId="13" xfId="0" applyFont="1" applyBorder="1" applyAlignment="1">
      <alignment horizontal="left" vertical="center" wrapText="1"/>
    </xf>
    <xf numFmtId="0" fontId="7" fillId="0" borderId="2" xfId="0" applyFont="1" applyBorder="1" applyAlignment="1">
      <alignment horizontal="left" vertical="center" wrapText="1"/>
    </xf>
    <xf numFmtId="0" fontId="0" fillId="6" borderId="0" xfId="0" applyFill="1" applyAlignment="1">
      <alignment vertical="center" wrapText="1"/>
    </xf>
    <xf numFmtId="0" fontId="15" fillId="0" borderId="0" xfId="0" applyFont="1" applyAlignment="1">
      <alignment horizontal="left" vertical="center" wrapText="1"/>
    </xf>
    <xf numFmtId="0" fontId="0" fillId="0" borderId="0" xfId="0" applyAlignment="1">
      <alignment horizontal="center" vertical="center"/>
    </xf>
    <xf numFmtId="0" fontId="1" fillId="3" borderId="12" xfId="0" applyFont="1" applyFill="1" applyBorder="1" applyAlignment="1">
      <alignment horizontal="center" vertical="center" wrapText="1"/>
    </xf>
    <xf numFmtId="0" fontId="1" fillId="3" borderId="25" xfId="0" applyFont="1" applyFill="1" applyBorder="1" applyAlignment="1">
      <alignment horizontal="center" vertical="center" wrapText="1"/>
    </xf>
    <xf numFmtId="58" fontId="0" fillId="0" borderId="0" xfId="0" applyNumberFormat="1">
      <alignment vertical="center"/>
    </xf>
    <xf numFmtId="0" fontId="0" fillId="0" borderId="12" xfId="0" applyBorder="1" applyAlignment="1">
      <alignment vertical="center" wrapText="1"/>
    </xf>
    <xf numFmtId="0" fontId="0" fillId="0" borderId="25" xfId="0" applyBorder="1" applyAlignment="1">
      <alignment horizontal="center" vertical="center" wrapText="1"/>
    </xf>
    <xf numFmtId="0" fontId="0" fillId="0" borderId="12" xfId="0" applyBorder="1">
      <alignment vertical="center"/>
    </xf>
    <xf numFmtId="0" fontId="16" fillId="0" borderId="12" xfId="0" applyFont="1" applyBorder="1" applyAlignment="1">
      <alignment vertical="center" wrapText="1"/>
    </xf>
    <xf numFmtId="0" fontId="1" fillId="3" borderId="12" xfId="0" applyFont="1" applyFill="1" applyBorder="1" applyAlignment="1">
      <alignment vertical="center" wrapText="1"/>
    </xf>
    <xf numFmtId="0" fontId="1" fillId="0" borderId="12" xfId="0" applyFont="1" applyBorder="1" applyAlignment="1">
      <alignment vertical="center" wrapText="1"/>
    </xf>
    <xf numFmtId="0" fontId="0" fillId="0" borderId="12" xfId="0" applyBorder="1" applyAlignment="1">
      <alignment horizontal="center" vertical="center" wrapText="1"/>
    </xf>
    <xf numFmtId="0" fontId="1" fillId="3" borderId="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0" fillId="0" borderId="28" xfId="0" applyBorder="1" applyAlignment="1">
      <alignment vertical="center" wrapText="1"/>
    </xf>
    <xf numFmtId="0" fontId="0" fillId="0" borderId="29" xfId="0" applyBorder="1">
      <alignment vertical="center"/>
    </xf>
    <xf numFmtId="0" fontId="0" fillId="0" borderId="30" xfId="0" applyBorder="1">
      <alignment vertical="center"/>
    </xf>
    <xf numFmtId="0" fontId="1" fillId="3" borderId="30" xfId="0" applyFont="1" applyFill="1" applyBorder="1" applyAlignment="1">
      <alignment horizontal="center" vertical="center" wrapText="1"/>
    </xf>
    <xf numFmtId="0" fontId="16" fillId="0" borderId="28" xfId="0" applyFont="1" applyBorder="1" applyAlignment="1">
      <alignment vertical="center" wrapText="1"/>
    </xf>
    <xf numFmtId="0" fontId="0" fillId="0" borderId="28" xfId="0" applyBorder="1">
      <alignment vertical="center"/>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0" borderId="28" xfId="0" applyFont="1" applyBorder="1" applyAlignment="1">
      <alignment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2" xfId="0" applyFont="1" applyFill="1" applyBorder="1" applyAlignment="1">
      <alignment vertical="center" wrapText="1"/>
    </xf>
    <xf numFmtId="0" fontId="1" fillId="3" borderId="33" xfId="0" applyFont="1" applyFill="1" applyBorder="1" applyAlignment="1">
      <alignment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0" borderId="36" xfId="0" applyBorder="1">
      <alignment vertical="center"/>
    </xf>
    <xf numFmtId="0" fontId="0" fillId="0" borderId="0" xfId="0" applyAlignment="1">
      <alignment horizontal="center" vertical="center" wrapText="1"/>
    </xf>
    <xf numFmtId="58" fontId="0" fillId="0" borderId="2" xfId="0" applyNumberFormat="1" applyBorder="1" applyAlignment="1">
      <alignment vertical="center" wrapText="1"/>
    </xf>
    <xf numFmtId="0" fontId="1" fillId="2" borderId="12" xfId="0" applyFont="1" applyFill="1" applyBorder="1" applyAlignment="1">
      <alignment horizontal="center" vertical="center"/>
    </xf>
    <xf numFmtId="0" fontId="1" fillId="3" borderId="37" xfId="0" applyFont="1" applyFill="1" applyBorder="1" applyAlignment="1">
      <alignment vertical="center" wrapText="1"/>
    </xf>
    <xf numFmtId="0" fontId="1" fillId="3" borderId="38" xfId="0" applyFont="1" applyFill="1" applyBorder="1" applyAlignment="1">
      <alignment vertical="center" wrapText="1"/>
    </xf>
    <xf numFmtId="58"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BDBC"/>
      <color rgb="00B2EC0A"/>
      <color rgb="00FFBBB7"/>
      <color rgb="00F8EF5F"/>
      <color rgb="00FF5448"/>
      <color rgb="00A1DC04"/>
      <color rgb="00DF3621"/>
      <color rgb="00EBF3FA"/>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pivotCacheDefinition" Target="pivotCache/pivotCacheDefinition8.xml"/><Relationship Id="rId21" Type="http://schemas.openxmlformats.org/officeDocument/2006/relationships/pivotCacheDefinition" Target="pivotCache/pivotCacheDefinition7.xml"/><Relationship Id="rId20" Type="http://schemas.openxmlformats.org/officeDocument/2006/relationships/pivotCacheDefinition" Target="pivotCache/pivotCacheDefinition6.xml"/><Relationship Id="rId2" Type="http://schemas.openxmlformats.org/officeDocument/2006/relationships/worksheet" Target="worksheets/sheet2.xml"/><Relationship Id="rId19" Type="http://schemas.openxmlformats.org/officeDocument/2006/relationships/pivotCacheDefinition" Target="pivotCache/pivotCacheDefinition5.xml"/><Relationship Id="rId18" Type="http://schemas.openxmlformats.org/officeDocument/2006/relationships/pivotCacheDefinition" Target="pivotCache/pivotCacheDefinition4.xml"/><Relationship Id="rId17" Type="http://schemas.openxmlformats.org/officeDocument/2006/relationships/pivotCacheDefinition" Target="pivotCache/pivotCacheDefinition3.xml"/><Relationship Id="rId16" Type="http://schemas.openxmlformats.org/officeDocument/2006/relationships/pivotCacheDefinition" Target="pivotCache/pivotCacheDefinition2.xml"/><Relationship Id="rId15" Type="http://schemas.openxmlformats.org/officeDocument/2006/relationships/pivotCacheDefinition" Target="pivotCache/pivotCacheDefinition1.xml"/><Relationship Id="rId14" Type="http://schemas.openxmlformats.org/officeDocument/2006/relationships/customXml" Target="../customXml/item4.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1</xdr:row>
      <xdr:rowOff>0</xdr:rowOff>
    </xdr:from>
    <xdr:to>
      <xdr:col>17</xdr:col>
      <xdr:colOff>164465</xdr:colOff>
      <xdr:row>33</xdr:row>
      <xdr:rowOff>67310</xdr:rowOff>
    </xdr:to>
    <xdr:pic>
      <xdr:nvPicPr>
        <xdr:cNvPr id="2" name="Picture 1"/>
        <xdr:cNvPicPr>
          <a:picLocks noChangeAspect="1"/>
        </xdr:cNvPicPr>
      </xdr:nvPicPr>
      <xdr:blipFill>
        <a:blip r:embed="rId1"/>
        <a:stretch>
          <a:fillRect/>
        </a:stretch>
      </xdr:blipFill>
      <xdr:spPr>
        <a:xfrm>
          <a:off x="7620" y="182880"/>
          <a:ext cx="10509250" cy="5919470"/>
        </a:xfrm>
        <a:prstGeom prst="rect">
          <a:avLst/>
        </a:prstGeom>
        <a:noFill/>
        <a:ln w="9525">
          <a:noFill/>
        </a:ln>
      </xdr:spPr>
    </xdr:pic>
    <xdr:clientData/>
  </xdr:twoCellAnchor>
  <xdr:twoCellAnchor editAs="oneCell">
    <xdr:from>
      <xdr:col>18</xdr:col>
      <xdr:colOff>426720</xdr:colOff>
      <xdr:row>0</xdr:row>
      <xdr:rowOff>121920</xdr:rowOff>
    </xdr:from>
    <xdr:to>
      <xdr:col>38</xdr:col>
      <xdr:colOff>62230</xdr:colOff>
      <xdr:row>37</xdr:row>
      <xdr:rowOff>5715</xdr:rowOff>
    </xdr:to>
    <xdr:pic>
      <xdr:nvPicPr>
        <xdr:cNvPr id="3" name="Picture 2"/>
        <xdr:cNvPicPr>
          <a:picLocks noChangeAspect="1"/>
        </xdr:cNvPicPr>
      </xdr:nvPicPr>
      <xdr:blipFill>
        <a:blip r:embed="rId2"/>
        <a:stretch>
          <a:fillRect/>
        </a:stretch>
      </xdr:blipFill>
      <xdr:spPr>
        <a:xfrm>
          <a:off x="11388090" y="121920"/>
          <a:ext cx="11814810" cy="6650355"/>
        </a:xfrm>
        <a:prstGeom prst="rect">
          <a:avLst/>
        </a:prstGeom>
        <a:noFill/>
        <a:ln w="9525">
          <a:noFill/>
        </a:ln>
      </xdr:spPr>
    </xdr:pic>
    <xdr:clientData/>
  </xdr:twoCellAnchor>
  <xdr:twoCellAnchor editAs="oneCell">
    <xdr:from>
      <xdr:col>39</xdr:col>
      <xdr:colOff>457200</xdr:colOff>
      <xdr:row>2</xdr:row>
      <xdr:rowOff>60960</xdr:rowOff>
    </xdr:from>
    <xdr:to>
      <xdr:col>56</xdr:col>
      <xdr:colOff>607695</xdr:colOff>
      <xdr:row>34</xdr:row>
      <xdr:rowOff>120650</xdr:rowOff>
    </xdr:to>
    <xdr:pic>
      <xdr:nvPicPr>
        <xdr:cNvPr id="4" name="Picture 3"/>
        <xdr:cNvPicPr>
          <a:picLocks noChangeAspect="1"/>
        </xdr:cNvPicPr>
      </xdr:nvPicPr>
      <xdr:blipFill>
        <a:blip r:embed="rId3"/>
        <a:stretch>
          <a:fillRect/>
        </a:stretch>
      </xdr:blipFill>
      <xdr:spPr>
        <a:xfrm>
          <a:off x="24206835" y="426720"/>
          <a:ext cx="10502900" cy="5911850"/>
        </a:xfrm>
        <a:prstGeom prst="rect">
          <a:avLst/>
        </a:prstGeom>
        <a:noFill/>
        <a:ln w="9525">
          <a:noFill/>
        </a:ln>
      </xdr:spPr>
    </xdr:pic>
    <xdr:clientData/>
  </xdr:twoCellAnchor>
  <xdr:twoCellAnchor editAs="oneCell">
    <xdr:from>
      <xdr:col>0</xdr:col>
      <xdr:colOff>7620</xdr:colOff>
      <xdr:row>46</xdr:row>
      <xdr:rowOff>152400</xdr:rowOff>
    </xdr:from>
    <xdr:to>
      <xdr:col>16</xdr:col>
      <xdr:colOff>265430</xdr:colOff>
      <xdr:row>77</xdr:row>
      <xdr:rowOff>116205</xdr:rowOff>
    </xdr:to>
    <xdr:pic>
      <xdr:nvPicPr>
        <xdr:cNvPr id="5" name="Picture 4"/>
        <xdr:cNvPicPr>
          <a:picLocks noChangeAspect="1"/>
        </xdr:cNvPicPr>
      </xdr:nvPicPr>
      <xdr:blipFill>
        <a:blip r:embed="rId4"/>
        <a:stretch>
          <a:fillRect/>
        </a:stretch>
      </xdr:blipFill>
      <xdr:spPr>
        <a:xfrm>
          <a:off x="7620" y="8564880"/>
          <a:ext cx="10001250" cy="5633085"/>
        </a:xfrm>
        <a:prstGeom prst="rect">
          <a:avLst/>
        </a:prstGeom>
        <a:noFill/>
        <a:ln w="9525">
          <a:noFill/>
        </a:ln>
      </xdr:spPr>
    </xdr:pic>
    <xdr:clientData/>
  </xdr:twoCellAnchor>
  <xdr:twoCellAnchor editAs="oneCell">
    <xdr:from>
      <xdr:col>18</xdr:col>
      <xdr:colOff>304800</xdr:colOff>
      <xdr:row>46</xdr:row>
      <xdr:rowOff>30480</xdr:rowOff>
    </xdr:from>
    <xdr:to>
      <xdr:col>35</xdr:col>
      <xdr:colOff>600710</xdr:colOff>
      <xdr:row>78</xdr:row>
      <xdr:rowOff>171450</xdr:rowOff>
    </xdr:to>
    <xdr:pic>
      <xdr:nvPicPr>
        <xdr:cNvPr id="6" name="Picture 5"/>
        <xdr:cNvPicPr>
          <a:picLocks noChangeAspect="1"/>
        </xdr:cNvPicPr>
      </xdr:nvPicPr>
      <xdr:blipFill>
        <a:blip r:embed="rId5"/>
        <a:stretch>
          <a:fillRect/>
        </a:stretch>
      </xdr:blipFill>
      <xdr:spPr>
        <a:xfrm>
          <a:off x="11266170" y="8442960"/>
          <a:ext cx="10648315" cy="5993130"/>
        </a:xfrm>
        <a:prstGeom prst="rect">
          <a:avLst/>
        </a:prstGeom>
        <a:noFill/>
        <a:ln w="9525">
          <a:noFill/>
        </a:ln>
      </xdr:spPr>
    </xdr:pic>
    <xdr:clientData/>
  </xdr:twoCellAnchor>
  <xdr:twoCellAnchor editAs="oneCell">
    <xdr:from>
      <xdr:col>0</xdr:col>
      <xdr:colOff>7620</xdr:colOff>
      <xdr:row>91</xdr:row>
      <xdr:rowOff>0</xdr:rowOff>
    </xdr:from>
    <xdr:to>
      <xdr:col>17</xdr:col>
      <xdr:colOff>363855</xdr:colOff>
      <xdr:row>124</xdr:row>
      <xdr:rowOff>6350</xdr:rowOff>
    </xdr:to>
    <xdr:pic>
      <xdr:nvPicPr>
        <xdr:cNvPr id="9" name="Picture 8"/>
        <xdr:cNvPicPr>
          <a:picLocks noChangeAspect="1"/>
        </xdr:cNvPicPr>
      </xdr:nvPicPr>
      <xdr:blipFill>
        <a:blip r:embed="rId6"/>
        <a:stretch>
          <a:fillRect/>
        </a:stretch>
      </xdr:blipFill>
      <xdr:spPr>
        <a:xfrm>
          <a:off x="7620" y="16642080"/>
          <a:ext cx="10708640" cy="6041390"/>
        </a:xfrm>
        <a:prstGeom prst="rect">
          <a:avLst/>
        </a:prstGeom>
        <a:noFill/>
        <a:ln w="9525">
          <a:noFill/>
        </a:ln>
      </xdr:spPr>
    </xdr:pic>
    <xdr:clientData/>
  </xdr:twoCellAnchor>
  <xdr:twoCellAnchor editAs="oneCell">
    <xdr:from>
      <xdr:col>19</xdr:col>
      <xdr:colOff>76200</xdr:colOff>
      <xdr:row>92</xdr:row>
      <xdr:rowOff>11430</xdr:rowOff>
    </xdr:from>
    <xdr:to>
      <xdr:col>36</xdr:col>
      <xdr:colOff>87630</xdr:colOff>
      <xdr:row>124</xdr:row>
      <xdr:rowOff>0</xdr:rowOff>
    </xdr:to>
    <xdr:pic>
      <xdr:nvPicPr>
        <xdr:cNvPr id="10" name="Picture 9"/>
        <xdr:cNvPicPr>
          <a:picLocks noChangeAspect="1"/>
        </xdr:cNvPicPr>
      </xdr:nvPicPr>
      <xdr:blipFill>
        <a:blip r:embed="rId7"/>
        <a:stretch>
          <a:fillRect/>
        </a:stretch>
      </xdr:blipFill>
      <xdr:spPr>
        <a:xfrm>
          <a:off x="11646535" y="16836390"/>
          <a:ext cx="10363835" cy="5840730"/>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V222"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537.8176851852" refreshedBy="User" recordCount="31">
  <cacheSource type="worksheet">
    <worksheetSource ref="A12:Q43" sheet="TPM_Sheet"/>
  </cacheSource>
  <cacheFields count="16">
    <cacheField name="Case ID" numFmtId="0">
      <sharedItems count="3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1">
        <s v="Web"/>
      </sharedItems>
    </cacheField>
    <cacheField name="Field" numFmtId="0">
      <sharedItems containsString="0" containsBlank="1" containsNonDate="0" count="1">
        <m/>
      </sharedItems>
    </cacheField>
    <cacheField name="Test Description" numFmtId="0">
      <sharedItems count="3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haredItems>
    </cacheField>
    <cacheField name="Test steps" numFmtId="0">
      <sharedItems count="16"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haredItems>
    </cacheField>
    <cacheField name="Expected Result" numFmtId="0">
      <sharedItems count="2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opulated_x000a_3. Latest records gets displayed at Top"/>
        <s v="1.System should throw acknowledgement message for succesfully inserted the same file._x000a_2. Uploaded file  details are displayed in 4th section ._x000a_3. Project, Module Submodule populated_x000a_3. Latest records gets displayed at Top"/>
        <s v="History page is populated with details under below fields_x000a_1. Sr ( Serial no )_x000a_2. Document Name _x000a_3. Status ( Active/Deactive)_x000a_4. Host name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haredItems>
    </cacheField>
    <cacheField name="Actual Result" numFmtId="0">
      <sharedItems count="19">
        <s v="9/2/2024_x000a_All fields are present as per the expected result except the filter message_x000a_As per the requirement No. BR006 Error message should not displayed to the user."/>
        <s v="9/2/2024_x000a_PDF uploaded to the system but Success message dispalyaed at 2 time_x000a_Latest record not displayed at the top._x000a_"/>
        <s v="9/2/2024_x000a_jepg uploaded to the system but Success message dispalyaed at 2 time_x000a_Latest record not displayed at the top._x000a_"/>
        <s v="9/2/2024_x000a_png uploaded to the system but Success message dispalyaed at 2 time_x000a_Latest record not displayed at the top._x000a_"/>
        <s v="9/2/2024_x000a_doc and docx file uploaded to the system but Success message dispalyaed at 2 time_x000a_Latest record not displayed at the top._x000a_"/>
        <s v="9/2/2024_x000a_PPTX file uploaded to the system but Success message dispalyaed at 2 time_x000a_Latest record not displayed at the top._x000a_"/>
        <s v="9/2/2024_x000a_mp4 file uploaded to the system but Success message dispalyaed at 2 time_x000a_Latest record not displayed at the top._x000a_"/>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ntainsBlank="1" count="3">
        <s v="Fail"/>
        <s v="Pass"/>
        <m/>
      </sharedItems>
    </cacheField>
    <cacheField name="Priority" numFmtId="0">
      <sharedItems containsString="0" containsBlank="1" containsNonDate="0" count="1">
        <m/>
      </sharedItems>
    </cacheField>
    <cacheField name="Severity" numFmtId="0">
      <sharedItems count="3">
        <s v="High"/>
        <s v="Low"/>
        <s v="Mediu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538.6965393519" refreshedBy="User" recordCount="17">
  <cacheSource type="worksheet">
    <worksheetSource ref="A1:M13" sheet="Defect  log"/>
  </cacheSource>
  <cacheFields count="12">
    <cacheField name="Sr No" numFmtId="0">
      <sharedItems containsSemiMixedTypes="0" containsString="0" containsNumber="1" containsInteger="1" minValue="0" maxValue="17" count="17">
        <n v="1"/>
        <n v="2"/>
        <n v="3"/>
        <n v="4"/>
        <n v="5"/>
        <n v="6"/>
        <n v="7"/>
        <n v="8"/>
        <n v="9"/>
        <n v="10"/>
        <n v="11"/>
        <n v="12"/>
        <n v="13"/>
        <n v="14"/>
        <n v="15"/>
        <n v="16"/>
        <n v="17"/>
      </sharedItems>
    </cacheField>
    <cacheField name="Defect ID" numFmtId="0">
      <sharedItems count="17">
        <s v="TC_01"/>
        <s v="TC_02"/>
        <s v="TC_03"/>
        <s v="TC_04"/>
        <s v="TC_05"/>
        <s v="TC_06"/>
        <s v="TC_07"/>
        <s v="TC_08"/>
        <s v="TC_09"/>
        <s v="TC_10"/>
        <s v="TC_11"/>
        <s v="TC_12"/>
        <s v="TC_13"/>
        <s v="TC_14"/>
        <s v="TC_15"/>
        <s v="TC_16"/>
        <s v="TC_17"/>
      </sharedItems>
    </cacheField>
    <cacheField name="Raise on Date" numFmtId="179">
      <sharedItems containsSemiMixedTypes="0" containsString="0" containsNonDate="0" containsDate="1" minDate="2024-09-02T00:00:00" maxDate="2024-09-02T00:00:00" count="1">
        <d v="2024-09-02T00:00:00"/>
      </sharedItems>
    </cacheField>
    <cacheField name="Module" numFmtId="0">
      <sharedItems count="1">
        <s v="Project Management"/>
      </sharedItems>
    </cacheField>
    <cacheField name="Sub Module" numFmtId="0">
      <sharedItems count="1">
        <s v="Consolidated View"/>
      </sharedItems>
    </cacheField>
    <cacheField name="Function" numFmtId="0">
      <sharedItems count="1">
        <s v="View"/>
      </sharedItems>
    </cacheField>
    <cacheField name="Severity" numFmtId="0">
      <sharedItems count="3">
        <s v="Medium"/>
        <s v="High"/>
        <s v="Low"/>
      </sharedItems>
    </cacheField>
    <cacheField name="Priority" numFmtId="0">
      <sharedItems count="2">
        <s v="Medium"/>
        <s v="High"/>
      </sharedItems>
    </cacheField>
    <cacheField name="Defect Description" numFmtId="0">
      <sharedItems count="17">
        <s v="&quot;Please Select Module or Submodule to Filter The Documents&quot;  Note displayed at document uopload page_x000a_Whereas Note message should not be displayed to the user."/>
        <s v="System must throw the error message when uploading the file size contaning the size 200 MB"/>
        <s v="System allow to the user for uploading mp3 , webp, Fig, HTML files."/>
        <s v="When user navigate to document upload page through the upload icon, all submodules dispalyed against the selected module. Where as it is expected submodules agaisnt the module should be populated"/>
        <s v="After checkmarking the show to all check box, File dispalyed on the get reomved, user need to refresh the page to view other files."/>
        <s v="After unselecting show to all check box, File dispalyed on the get reomved, user need to refresh the page to view other files."/>
        <s v="System must throw the error message when uploading the file size contaning the size 300 MB against project, Module / Submodule"/>
        <s v="System must throw the error message when uploading the file size contaning the size 300 MB against Module"/>
        <s v="System must throw the error message when uploading the file size contaning the size 300 MB against sub Module_x000a_"/>
        <s v="After inserting the record user need to refresh the webpage to see all the uploaded document."/>
        <s v="Recently Inserted Document record not updated on the first line against project."/>
        <s v="Recently Inserted Document record not updated on the first line against module."/>
        <s v="Recently Inserted Document record not updated on the first line against sub-module."/>
        <s v="Back button not found in the document upload page_x000a_and History page."/>
        <s v="Page header not displayed as &quot; Upload document&quot; on the document upload page."/>
        <s v="Deactive Submodule diplayed to the user for uploading the document."/>
        <s v="Deactive Module displayed to the user for uploading the document."/>
      </sharedItems>
    </cacheField>
    <cacheField name="Assign To" numFmtId="0">
      <sharedItems containsString="0" containsBlank="1" containsNonDate="0" count="1">
        <m/>
      </sharedItems>
    </cacheField>
    <cacheField name="Tester Status" numFmtId="0">
      <sharedItems count="1">
        <s v="New"/>
      </sharedItems>
    </cacheField>
    <cacheField name="Tester comment" numFmtId="0">
      <sharedItems count="13">
        <s v="9/2/2024_x000a_Note message should not be displayed to the user."/>
        <s v="9/2/2024_x000a_Sytem Getting stuck after uploading 200 MB file"/>
        <s v="9/2/2024_x000a_Multiple extension files are allowed by the system to upload against the project, module and submodule"/>
        <s v="9/2/2024_x000a_all submodules displayed to the user when user select one module."/>
        <s v="9/2/2024_x000a_When user logined with &quot;Show To ALL&quot; persmisssion _x000a_Go to consolidated view _x000a_Select any project and  select any file by checkbox"/>
        <s v="9/2/2024_x000a_When user logined with &quot;Show To ALL&quot; persmisssion _x000a_Go to consolidated view _x000a_Select any project and  deselect any file by checkbox"/>
        <s v="9/2/2024_x000a_Sytem Getting stuck after uploading 300 MB file and notfication not throwed by syetem"/>
        <s v="9/2/2024_x000a__x000a_Uploaded file are not displayed to the user "/>
        <s v="9/2/2024_x000a__x000a_record not found on the top row of the lsit of records"/>
        <s v="9/2/2024_x000a__x000a_Back button not displayed to the user on history page and upload document page"/>
        <s v="9/2/2024_x000a__x000a_Page heading as upload document is not found when user redirected ducument upload page."/>
        <s v="9/2/2024_x000a_Deactive submodule module should not displayed to the user when accessing module from document upload page"/>
        <s v="9/2/2024_x000a_Deactive module should not displayed to the user when accessing module from document upload page"/>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createdVersion="5" refreshedVersion="5" minRefreshableVersion="3" refreshedDate="45538.699525463" refreshedBy="User" recordCount="41">
  <cacheSource type="worksheet">
    <worksheetSource ref="A12:N48" sheet="TPM_Sheet"/>
  </cacheSource>
  <cacheFields count="14">
    <cacheField name="Case ID" numFmtId="0">
      <sharedItems count="4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2">
        <s v="Web"/>
        <s v="Website"/>
      </sharedItems>
    </cacheField>
    <cacheField name="Field" numFmtId="0">
      <sharedItems containsString="0" containsBlank="1" containsNonDate="0" count="1">
        <m/>
      </sharedItems>
    </cacheField>
    <cacheField name="Test Description" numFmtId="0">
      <sharedItems count="4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project by clicking the project icon."/>
        <s v="Verify that a user can upload a document to against module by clicking the project icon."/>
        <s v="Verify that a user can upload a document to against submodule by clicking the project icon."/>
        <s v="Verify that a user can upload a document to against project via the module view"/>
        <s v="Verify that a user can upload a document to against module by via module view."/>
        <s v="Verify that a user can upload a document to against sub module by via module view."/>
        <s v="Verify user is able to view the document uploaded against submodule via click on Icon ( besideProject name) or by selecting Module can accessible via model view"/>
        <s v="Verify user is able to view the document uploaded against module by selecting Module can accessible via model view"/>
        <s v="Verify that user should see the all document against module via project icon."/>
        <s v="Verify that user should see the all document against submodule module via project icon."/>
      </sharedItems>
    </cacheField>
    <cacheField name="Test steps" numFmtId="0">
      <sharedItems count="22"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 v="1. Click on the URL- http://3.108.206.34/2_Testing/TechTicket_x000a_2. Login - enter the username &amp; password _x000a_3. Click on Sign In _x000a_4. Click on &quot; Project Management &quot; menu_x000a_5. Click on Conslidated Menu _x000a_6. Click on icon _x000a_7. upload the document"/>
        <s v="1. Click on the URL- http://3.108.206.34/2_Testing/TechTicket_x000a_2. Login - enter the username &amp; password _x000a_3. Click on Sign In _x000a_4. Click on &quot; Project Management &quot; menu_x000a_5. Click on Conslidated Menu _x000a_6. Select the module_x000a_7. upload the document"/>
        <s v="1. Click on the URL- http://3.108.206.34/2_Testing/TechTicket_x000a_2. Login - enter the username &amp; password _x000a_3. Click on Sign In _x000a_4. Click on &quot; Project Management &quot; menu_x000a_5. Click on Conslidated Menu _x000a_6. Select the module_x000a_7. select the sub module_x000a_8. upload the document"/>
        <s v="1. Click on the URL- http://3.108.206.34/2_Testing/TechTicket_x000a_2. Login - enter the username &amp; password _x000a_3. Click on Sign In _x000a_4. Click on &quot; Project Management &quot; menu_x000a_5. Click on Conslidated Menu _x000a_6. upload the document without selecting submodule"/>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select the module_x000a_10. check the files"/>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click on project icon _x000a_11. check the documents."/>
      </sharedItems>
    </cacheField>
    <cacheField name="Expected Result" numFmtId="0">
      <sharedItems count="3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 _x000a_3. Status ( Active/Deactive)_x000a_4. Host name (Ip address)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 v="Document should be uploaded against the project and can viewed by clicking on the project icon"/>
        <s v="Document should be uploaded against the module and can viewed by clicking on the project icon"/>
        <s v="Document should be uploaded against the submodule and can viewed by clicking on the project icon"/>
        <s v="The document should be uploaded against the project and accessible via the module view."/>
        <s v="The document should be uploaded against the module and accessible via the module view."/>
        <s v="The docuemnt should be uploaded against submodule and accessible via module view"/>
        <s v="user should able to see all the documents from submodule view which is uploaded via project icon."/>
        <s v="user should able to see all the documents from module view which is uploaded via project icon."/>
        <s v="user should be able to see all thee document against the module from project view icon."/>
        <s v="user should be able to see all thee document against the sub module from project view.icon "/>
      </sharedItems>
    </cacheField>
    <cacheField name="Actual Result" numFmtId="0">
      <sharedItems count="19">
        <s v="9/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
        <s v="9/2/2024_x000a_jepg uploaded to the system but Success message dispalyaed at 2 time_x000a_Latest record not displayed at the top._x000a_It getting displayed at the last_x000a_"/>
        <s v="9/2/2024_x000a_png uploaded to the system but Success message dispalyaed at 2 time_x000a_Latest record not displayed at the top._x000a_It getting displayed at the last_x000a_"/>
        <s v="9/2/2024_x000a_doc and docx file uploaded to the system but Success message dispalyaed at 2 time_x000a_Latest record not displayed at the top._x000a_It getting displayed at the last_x000a_"/>
        <s v="9/2/2024_x000a_PPTX file uploaded to the system but Success message dispalyaed at 2 time_x000a_Latest record not displayed at the top._x000a_It getting displayed at the last_x000a_"/>
        <s v="9/2/2024_x000a_mp4 file uploaded to the system but Success message dispalyaed at 2 time_x000a_Latest record not displayed at the top._x000a_It getting displayed at the last"/>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unt="2">
        <s v="Fail"/>
        <s v="Pass"/>
      </sharedItems>
    </cacheField>
  </cacheFields>
</pivotCacheDefinition>
</file>

<file path=xl/pivotCache/pivotCacheDefinition5.xml><?xml version="1.0" encoding="utf-8"?>
<pivotCacheDefinition xmlns="http://schemas.openxmlformats.org/spreadsheetml/2006/main" xmlns:r="http://schemas.openxmlformats.org/officeDocument/2006/relationships" r:id="rId1" createdVersion="5" refreshedVersion="5" minRefreshableVersion="3" refreshedDate="45538.706724537" refreshedBy="User" recordCount="41">
  <cacheSource type="worksheet">
    <worksheetSource ref="A12:R48" sheet="TPM_Sheet"/>
  </cacheSource>
  <cacheFields count="17">
    <cacheField name="Case ID" numFmtId="0">
      <sharedItems count="4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2">
        <s v="Web"/>
        <s v="Website"/>
      </sharedItems>
    </cacheField>
    <cacheField name="Field" numFmtId="0">
      <sharedItems containsString="0" containsBlank="1" containsNonDate="0" count="1">
        <m/>
      </sharedItems>
    </cacheField>
    <cacheField name="Test Description" numFmtId="0">
      <sharedItems count="4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project by clicking the project icon."/>
        <s v="Verify that a user can upload a document to against module by clicking the project icon."/>
        <s v="Verify that a user can upload a document to against submodule by clicking the project icon."/>
        <s v="Verify that a user can upload a document to against project via the module view"/>
        <s v="Verify that a user can upload a document to against module by via module view."/>
        <s v="Verify that a user can upload a document to against sub module by via module view."/>
        <s v="Verify user is able to view the document uploaded against submodule via click on Icon ( besideProject name) or by selecting Module can accessible via model view"/>
        <s v="Verify user is able to view the document uploaded against module by selecting Module can accessible via model view"/>
        <s v="Verify that user should see the all document against module via project icon."/>
        <s v="Verify that user should see the all document against submodule module via project icon."/>
      </sharedItems>
    </cacheField>
    <cacheField name="Test steps" numFmtId="0">
      <sharedItems count="22"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 v="1. Click on the URL- http://3.108.206.34/2_Testing/TechTicket_x000a_2. Login - enter the username &amp; password _x000a_3. Click on Sign In _x000a_4. Click on &quot; Project Management &quot; menu_x000a_5. Click on Conslidated Menu _x000a_6. Click on icon _x000a_7. upload the document"/>
        <s v="1. Click on the URL- http://3.108.206.34/2_Testing/TechTicket_x000a_2. Login - enter the username &amp; password _x000a_3. Click on Sign In _x000a_4. Click on &quot; Project Management &quot; menu_x000a_5. Click on Conslidated Menu _x000a_6. Select the module_x000a_7. upload the document"/>
        <s v="1. Click on the URL- http://3.108.206.34/2_Testing/TechTicket_x000a_2. Login - enter the username &amp; password _x000a_3. Click on Sign In _x000a_4. Click on &quot; Project Management &quot; menu_x000a_5. Click on Conslidated Menu _x000a_6. Select the module_x000a_7. select the sub module_x000a_8. upload the document"/>
        <s v="1. Click on the URL- http://3.108.206.34/2_Testing/TechTicket_x000a_2. Login - enter the username &amp; password _x000a_3. Click on Sign In _x000a_4. Click on &quot; Project Management &quot; menu_x000a_5. Click on Conslidated Menu _x000a_6. upload the document without selecting submodule"/>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select the module_x000a_10. check the files"/>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click on project icon _x000a_11. check the documents."/>
      </sharedItems>
    </cacheField>
    <cacheField name="Expected Result" numFmtId="0">
      <sharedItems count="3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 _x000a_3. Status ( Active/Deactive)_x000a_4. Host name (Ip address)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 v="Document should be uploaded against the project and can viewed by clicking on the project icon"/>
        <s v="Document should be uploaded against the module and can viewed by clicking on the project icon"/>
        <s v="Document should be uploaded against the submodule and can viewed by clicking on the project icon"/>
        <s v="The document should be uploaded against the project and accessible via the module view."/>
        <s v="The document should be uploaded against the module and accessible via the module view."/>
        <s v="The docuemnt should be uploaded against submodule and accessible via module view"/>
        <s v="user should able to see all the documents from submodule view which is uploaded via project icon."/>
        <s v="user should able to see all the documents from module view which is uploaded via project icon."/>
        <s v="user should be able to see all thee document against the module from project view icon."/>
        <s v="user should be able to see all thee document against the sub module from project view.icon "/>
      </sharedItems>
    </cacheField>
    <cacheField name="Actual Result" numFmtId="0">
      <sharedItems count="19">
        <s v="9/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
        <s v="9/2/2024_x000a_jepg uploaded to the system but Success message dispalyaed at 2 time_x000a_Latest record not displayed at the top._x000a_It getting displayed at the last_x000a_"/>
        <s v="9/2/2024_x000a_png uploaded to the system but Success message dispalyaed at 2 time_x000a_Latest record not displayed at the top._x000a_It getting displayed at the last_x000a_"/>
        <s v="9/2/2024_x000a_doc and docx file uploaded to the system but Success message dispalyaed at 2 time_x000a_Latest record not displayed at the top._x000a_It getting displayed at the last_x000a_"/>
        <s v="9/2/2024_x000a_PPTX file uploaded to the system but Success message dispalyaed at 2 time_x000a_Latest record not displayed at the top._x000a_It getting displayed at the last_x000a_"/>
        <s v="9/2/2024_x000a_mp4 file uploaded to the system but Success message dispalyaed at 2 time_x000a_Latest record not displayed at the top._x000a_It getting displayed at the last"/>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unt="2">
        <s v="Fail"/>
        <s v="Pass"/>
      </sharedItems>
    </cacheField>
    <cacheField name="Priority" numFmtId="0">
      <sharedItems containsString="0" containsBlank="1" containsNonDate="0" count="1">
        <m/>
      </sharedItems>
    </cacheField>
    <cacheField name="Severity" numFmtId="0">
      <sharedItems count="3">
        <s v="High"/>
        <s v="Low"/>
        <s v="Medium"/>
      </sharedItems>
    </cacheField>
    <cacheField name="Written Date" numFmtId="0">
      <sharedItems containsString="0" containsBlank="1" containsNonDate="0" containsDate="1" minDate="2024-09-02T00:00:00" maxDate="2024-09-02T00:00:00" count="2">
        <d v="2024-09-02T00:00:00"/>
        <m/>
      </sharedItems>
    </cacheField>
  </cacheFields>
</pivotCacheDefinition>
</file>

<file path=xl/pivotCache/pivotCacheDefinition6.xml><?xml version="1.0" encoding="utf-8"?>
<pivotCacheDefinition xmlns="http://schemas.openxmlformats.org/spreadsheetml/2006/main" xmlns:r="http://schemas.openxmlformats.org/officeDocument/2006/relationships" r:id="rId1" createdVersion="8" refreshedVersion="8" minRefreshableVersion="3" refreshedDate="45538.8548719907" refreshedBy="Excel Services" recordCount="30">
  <cacheSource type="worksheet">
    <worksheetSource ref="A12:V42" sheet="TPM_Sheet"/>
  </cacheSource>
  <cacheFields count="21">
    <cacheField name="Case ID" numFmtId="0"/>
    <cacheField name="Module" numFmtId="0"/>
    <cacheField name="Submodule" numFmtId="0">
      <sharedItems count="2">
        <s v="Consolidated View"/>
        <s v="General setting"/>
      </sharedItems>
    </cacheField>
    <cacheField name="Req Id" numFmtId="0"/>
    <cacheField name="Function" numFmtId="0"/>
    <cacheField name="Testing Type" numFmtId="0"/>
    <cacheField name="Platform" numFmtId="0"/>
    <cacheField name="Field" numFmtId="0"/>
    <cacheField name="Test Description" numFmtId="0"/>
    <cacheField name="Test steps" numFmtId="0"/>
    <cacheField name="Expected Result" numFmtId="0"/>
    <cacheField name="Actual Result" numFmtId="0"/>
    <cacheField name="Screen Shot" numFmtId="0"/>
    <cacheField name="Status Dt 9/2/2024" numFmtId="0">
      <sharedItems count="2">
        <s v="Fail"/>
        <s v="Pass"/>
      </sharedItems>
    </cacheField>
    <cacheField name="Priority" numFmtId="0"/>
    <cacheField name="Severity" numFmtId="0">
      <sharedItems count="3">
        <s v="High"/>
        <s v="Low"/>
        <s v="Medium"/>
      </sharedItems>
    </cacheField>
    <cacheField name="Written Date" numFmtId="58"/>
    <cacheField name="Review Remark" numFmtId="0"/>
    <cacheField name="BA Remark" numFmtId="0"/>
    <cacheField name="Developer Remark" numFmtId="0"/>
    <cacheField name="Last Updated Date" numFmtId="0"/>
  </cacheFields>
</pivotCacheDefinition>
</file>

<file path=xl/pivotCache/pivotCacheDefinition7.xml><?xml version="1.0" encoding="utf-8"?>
<pivotCacheDefinition xmlns="http://schemas.openxmlformats.org/spreadsheetml/2006/main" xmlns:r="http://schemas.openxmlformats.org/officeDocument/2006/relationships" r:id="rId1" createdVersion="5" refreshedVersion="5" minRefreshableVersion="3" refreshedDate="45547.8092592593" refreshedBy="User" recordCount="37">
  <cacheSource type="worksheet">
    <worksheetSource ref="A12:V49" sheet="TPM_Sheet"/>
  </cacheSource>
  <cacheFields count="22">
    <cacheField name="Case ID" numFmtId="0">
      <sharedItems count="37">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1">
        <s v="Web"/>
      </sharedItems>
    </cacheField>
    <cacheField name="Field" numFmtId="0">
      <sharedItems containsString="0" containsBlank="1" containsNonDate="0" count="1">
        <m/>
      </sharedItems>
    </cacheField>
    <cacheField name="Test Description" numFmtId="0">
      <sharedItems count="37">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that last uploaded files displayed at top in grid view"/>
        <s v="Verify user is able to upload the document against module wise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module by clicking the project icon."/>
        <s v="Verify that a user can upload a document to against submodule by clicking the project icon."/>
        <s v="Verify that a user can upload a document to against module by via view module."/>
        <s v="Verify that a user can upload a document to against sub module by via view module."/>
        <s v="Verify user is able to view the document uploaded against submodule via click on Icon ( besideProject name) can accessible via view module"/>
        <s v="Verify user is able to view the document uploaded against module click on Icon ( besideProject name) can accessible via view module"/>
      </sharedItems>
    </cacheField>
    <cacheField name="Test steps" numFmtId="0">
      <sharedItems count="20" longText="1">
        <s v="1. Click on the URL- http://3.108.206.34/2_Testing/TechTicket_x000a_2. Login - enter the username &amp; password_x000a_3. Click on Sign In_x000a_4. Click on &quot; Project Management &quot; menu_x000a_5. Click on Conslidated Menu_x000a_6. Click on icon next to Project Name_x000a_7. observe he details at document upload page_x000a_8. "/>
        <s v="1. Click on the URL- http://3.108.206.34/2_Testing/TechTicket_x000a_2. Logon - enter the username &amp; password_x000a_3. Click on Sign In_x000a_4. Click on &quot; Project Management &quot; menu_x000a_5. Click on Conslidated Menu_x000a_6. Click on icon next to Project Name_x000a_7. observe he details at document upload page_x000a_8. "/>
        <s v="1. Click on the URL- http://3.108.206.34/2_Testing/TechTicket_x000a_2. Logon - enter the username &amp; password_x000a_3. Click on Sign In_x000a_4. Click on &quot; Project Management &quot; menu_x000a_5. Click on Conslidated Menu_x000a_6. Click on icon next to Project Name_x000a_7. Click on Add File_x000a_8. Choose file_x000a_9. Click on Submit button"/>
        <s v="1. Click on the URL- http://3.108.206.34/2_Testing/TechTicket_x000a_2. Logon - enter the username &amp; password_x000a_3. Click on Sign In_x000a_4. Click on &quot; Project Management &quot; menu_x000a_5. Click on Conslidated Menu_x000a_6. Click on icon next to Project Name_x000a_7. Click on Add File_x000a_8. Choose file_x000a_9. Click on Submit button_x000a_10.observe the grid view"/>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Click on Add File_x000a_9. Choose file_x000a_10. Click on Submit button_x000a_10.observe the grid view"/>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Click on history icon under action column against file name_x000a_9. observe the history page details"/>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Select the checkbox ( show all) against file name_x000a_9."/>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DeSelect the checkbox ( show all) against file name_x000a_9."/>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Select the checkbox  against file name_x000a_9. click on Delete button"/>
        <s v="1. Click on the URL- http://3.108.206.34/2_Testing/TechTicket_x000a_2. Logon - enter the username &amp; password_x000a_3. Click on Sign In_x000a_4. Click on &quot; Project Management &quot; menu_x000a_5. Click on Conslidated Menu_x000a_6. Click on icon next to Module_x000a_7. Select tthe module &amp; submodule_x000a_8.Click on download icon against document name"/>
        <s v="1. Click on the URL- http://3.108.206.34/2_Testing/TechTicket_x000a_2. Logon - enter the username &amp; password_x000a_3. Click on Sign In_x000a_4. Click on &quot; Project Management &quot; menu_x000a_5. Click on Conslidated Menu_x000a_6. Click on icon next to Module_x000a_7. Click on thee Add files_x000a_8. upload the document"/>
        <s v="1. Click on the URL- http://3.108.206.34/2_Testing/TechTicket_x000a_2. Logon - enter the username &amp; password_x000a_3. Click on Sign In_x000a_4. Click on &quot; Project Management &quot; menu_x000a_5. Click on Conslidated Menu_x000a_6. Click on icon next to Module_x000a_7. Clickon the add Files_x000a_8. upload the document"/>
        <s v="1. Click on the URL- http://3.108.206.34/2_Testing/TechTicket_x000a_2. Logon - enter the username &amp; password_x000a_3. Click on Sign In_x000a_4. Click on &quot; Project Management &quot; menu_x000a_5. Click on Conslidated Menu_x000a_6. Click on icon to upload document_x000a_7. Click on thee Add files_x000a_8. upload the document"/>
        <s v="1. Click on the URL- http://3.108.206.34/2_Testing/TechTicket_x000a_2. Logon - enter the username &amp; password_x000a_3. Click on Sign In_x000a_4. Click on &quot; Project Management &quot; menu_x000a_5. Click on Conslidated Menu_x000a_6. Click on icon next to sub module Module_x000a_7. Click on thee Add files_x000a_8. upload the document"/>
        <s v="1. Click on the URL- http://3.108.206.34/2_Testing/TechTicket_x000a_2. Logon - enter the username &amp; password_x000a_3. Click on Sign In_x000a_4. Click on &quot; Project Management &quot; menu_x000a_5. Click on Conslidated Menu_x000a_6. Click on icon next to sub module Module_x000a_7. upload the document"/>
        <s v="1. Click on the URL- http://3.108.206.34/2_Testing/TechTicket_x000a_2. Login - enter the username &amp; password_x000a_3. Click on Sign In_x000a_4. Click on &quot; Project Management &quot; menu_x000a_5. Click on Conslidated Menu_x000a_6. Click on icon next to sub module Module_x000a_7. Click on thee Add files_x000a_8. upload the document"/>
        <s v="1. Click on the URL- http://3.108.206.34/2_Testing/TechTicket_x000a_2. Login - enter the username &amp; password_x000a_3. Click on Sign In_x000a_4. Click on &quot;Setting &quot; menu_x000a_5. Click on Add Setting_x000a_6. observe the select user drop down"/>
        <s v="1. Click on the URL- http://3.108.206.34/2_Testing/TechTicket_x000a_2. Login - enter the username &amp; password_x000a_3. Click on Sign In_x000a_4. Click on &quot;Setting &quot; menu_x000a_5. Click on show to all_x000a_6. Check the selected user "/>
        <s v="1. Click on the URL- http://3.108.206.34/2_Testing/TechTicket_x000a_2. Login - enter the username &amp; password_x000a_3. Click on Sign In_x000a_4. Click on &quot; Project Management &quot; menu_x000a_5. Click on Conslidated Menu_x000a_6. Select the module_x000a_7. upload the document"/>
        <s v="1. Click on the URL- http://3.108.206.34/2_Testing/TechTicket_x000a_2. Login - enter the username &amp; password_x000a_3. Click on Sign In_x000a_4. Click on &quot; Project Management &quot; menu_x000a_5. Click on Conslidated Menu_x000a_6. Select the module_x000a_7. select the sub module_x000a_8. upload the document"/>
      </sharedItems>
    </cacheField>
    <cacheField name="Expected Result" numFmtId="0">
      <sharedItems count="27"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_x000a_3. Status ( Active/Deactive)_x000a_4. Host name (Ip address)_x000a_5. Updated By_x000a_6. Updtaed At_x000a_7. Deleted By_x000a_8. Deleted At"/>
        <s v="History page is populated with details under below fields_x000a_1. Sr ( Serial no )_x000a_2. Document Name_x000a_3. Status ( Active/Deactive)_x000a_4. Host name_x000a_5. Updated By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down should be displayed with user name and employee id"/>
        <s v="Deactive users won't populate in Select user dropdown"/>
        <s v="Document should be uploaded against the module and can viewed by clicking on the project icon"/>
        <s v="Document should be uploaded against the submodule and can viewed by clicking on the project icon"/>
        <s v="The document should be uploaded against the module and accessible via the view module."/>
        <s v="The docuemnt should be uploaded against submodule and accessible via module view"/>
        <s v="User should able to view the document uploaded against submodule via click on Icon ( besideProject name) can accessible via view module"/>
        <s v="User should able to view the document uploaded against module via click on Icon ( besideProject name) can accessible via view module"/>
      </sharedItems>
    </cacheField>
    <cacheField name="Actual Result" numFmtId="0">
      <sharedItems count="26" longText="1">
        <s v="9/2/2024_x000a_All fields are present as per the expected result except the filter message_x000a_As per the requirement No. BR006 Note message should not displayed to the user._x000a_Note 3 : &quot;3) Please Select Module or Submodule to Filter The Documents&quot; should be removed._x000a_9/1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All fields are present as per the expected result except the filter message_x000a_As per the requirement No. BR006 Note message should not displayed to the user._x000a_Note 3 : &quot;3) Please Select Module or Submodule to Filter The Documents&quot; should be removed._x000a__x000a_9/1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9/10/2024_x000a__x000a_PDF uploaded to the system but Success message dispalyaed at 2 time_x000a_Latest record not displayed at the top._x000a_It getting displayed at the last"/>
        <s v="9/2/2024_x000a_jepg uploaded to the system but Success message dispalyaed at 2 time_x000a_Latest record not displayed at the top._x000a_It getting displayed at the last_x000a__x000a_9/12/2024_x000a_Jpeg file successfully uploaded but 2 time usccess message after uploading the file."/>
        <s v="9/2/2024_x000a_png uploaded to the system but Success message dispalyaed at 2 time_x000a_Latest record not displayed at the top._x000a_It getting displayed at the last_x000a_9/10/2024_x000a_png uploaded to the system but Success message dispalyaed at 2 time_x000a_Latest record not displayed at the top._x000a_It getting displayed at the last"/>
        <s v="9/2/2024_x000a_doc and docx file uploaded to the system but Success message dispalyaed at 2 time_x000a_Latest record not displayed at the top._x000a_It getting displayed at the last_x000a_9/10/2024_x000a_doc and docx file uploaded to the system but Success message dispalyaed at 2 time_x000a_Latest record not displayed at the top._x000a_It getting displayed at the last"/>
        <s v="9/2/2024_x000a_PPTX file uploaded to the system but Success message dispalyaed at 2 time_x000a_Latest record not displayed at the top._x000a_It getting displayed at the last_x000a_9/10/2024"/>
        <s v="9/2/2024_x000a_mp4 file uploaded to the system but Success message dispalyaed at 2 time_x000a_Latest record not displayed at the top._x000a_It getting displayed at the last_x000a__x000a_9/10/2024:_x000a_MP4 file can not upload._x000a_System not accepting file size of 50mb (exact)."/>
        <s v="9/2/2024_x000a_Sample file uploaded to the system but Success message dispalyaed at 2 time_x000a_Latest record not displayed at the top._x000a__x000a_9/10/2024_x000a_As expected"/>
        <s v="9/2/2024_x000a_Sample file uploaded to the system but Success message dispalyaed at 2 time_x000a_Latest record not displayed at the top._x000a_9/10/2024_x000a_Document not getting displayed against the module selected._x000a__x000a_Working if module and submodule both selected."/>
        <s v="9/2/2024_x000a_As expected_x000a_9/10/2024_x000a_As expected"/>
        <s v="9/2/2024_x000a_As expected_x000a_9/10/2024_x000a__x000a_All users able to see all the documents which have access have of consolidated menu._x000a__x000a_Also who have not access to view the documanet can view all docuemnts. "/>
        <s v="9/2/2024_x000a_As expected_x000a_9/10/2024All users can access the document, even though it is unchecked for show to all "/>
        <s v="9/2/2024_x000a_As expected_x000a_After checkmarking on check box all files getting hide."/>
        <s v="9/2/2024_x000a_As expected_x000a__x000a_9/12/2024_x000a_File is getting deleted, but_x000a_error msg is not getting displayed on screen."/>
        <s v="9/2/2024_x000a_As expected_x000a_9/12/2024_x000a_As Expected"/>
        <s v="9/2/2024_x000a_Not as expected_x000a_System gets stuck after uploading the file._x000a_Error message disssplayed to the user"/>
        <s v="9/2/2024_x000a_Not as expected_x000a_System gets stuck after uploading the file."/>
        <s v="9/2/2024_x000a_Not As expected_x000a_System is accepting the all the file extensions_x000a_And Not throwing any error message_x000a__x000a_9/12/2024_x000a_MP4 extension video files are unable to upload in the system. "/>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_x000a_9/12/2024_x000a_Page header for Upload document page is missing."/>
        <s v="9/2/2024_x000a_Not as expected_x000a_User can not see the users along with employee id_x000a_Not as expected_x000a_User can not see the users along with employee id "/>
        <s v="9/2/2024_x000a_As Expected_x000a__x000a_9/12/2024_x000a_Not as Expected_x000a_User can upload the document against the module but unable to view uploaded document in grid._x000a__x000a_9/12/2024 "/>
        <s v="9/2/2024_x000a_As Expected_x000a_9/12/2024_x000a_Document not getting displayed against the module selected._x000a__x000a_Working if module and submodule both selected."/>
        <s v="9/2/2024_x000a_As Expected_x000a_9/12/2024 Document not getting displayed against the module selected._x000a__x000a_Working if module and submodule both selected."/>
      </sharedItems>
    </cacheField>
    <cacheField name="Screen Shot" numFmtId="0">
      <sharedItems containsString="0" containsBlank="1" containsNonDate="0" count="1">
        <m/>
      </sharedItems>
    </cacheField>
    <cacheField name="Status Dt 9/2/2024" numFmtId="0">
      <sharedItems count="3">
        <s v="Fail"/>
        <s v="Pass"/>
        <s v="Suggestion"/>
      </sharedItems>
    </cacheField>
    <cacheField name="Status Dt 9/10/2024" numFmtId="0">
      <sharedItems count="4">
        <s v="Fail"/>
        <s v="Pass"/>
        <s v="NA"/>
        <s v="Suggestion"/>
      </sharedItems>
    </cacheField>
    <cacheField name="Priority" numFmtId="0">
      <sharedItems containsString="0" containsBlank="1" containsNonDate="0" count="1">
        <m/>
      </sharedItems>
    </cacheField>
    <cacheField name="Severity" numFmtId="0">
      <sharedItems count="3">
        <s v="High"/>
        <s v="Low"/>
        <s v="Medium"/>
      </sharedItems>
    </cacheField>
    <cacheField name="Written Date" numFmtId="58">
      <sharedItems containsSemiMixedTypes="0" containsString="0" containsNonDate="0" containsDate="1" minDate="2024-09-02T00:00:00" maxDate="2024-09-02T00:00:00" count="1">
        <d v="2024-09-02T00:00:00"/>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8.xml><?xml version="1.0" encoding="utf-8"?>
<pivotCacheDefinition xmlns="http://schemas.openxmlformats.org/spreadsheetml/2006/main" xmlns:r="http://schemas.openxmlformats.org/officeDocument/2006/relationships" r:id="rId1" createdVersion="5" refreshedVersion="5" minRefreshableVersion="3" refreshedDate="45547.8107407407" refreshedBy="User" recordCount="18">
  <cacheSource type="worksheet">
    <worksheetSource ref="A1:P19" sheet="Defect  log"/>
  </cacheSource>
  <cacheFields count="16">
    <cacheField name="Sr No" numFmtId="0">
      <sharedItems containsSemiMixedTypes="0" containsString="0" containsNumber="1" containsInteger="1" minValue="1" maxValue="18" count="18">
        <n v="1"/>
        <n v="2"/>
        <n v="3"/>
        <n v="4"/>
        <n v="5"/>
        <n v="6"/>
        <n v="7"/>
        <n v="8"/>
        <n v="9"/>
        <n v="10"/>
        <n v="11"/>
        <n v="12"/>
        <n v="13"/>
        <n v="14"/>
        <n v="15"/>
        <n v="16"/>
        <n v="17"/>
        <n v="18"/>
      </sharedItems>
    </cacheField>
    <cacheField name="Defect ID" numFmtId="0">
      <sharedItems containsString="0" containsBlank="1" containsNonDate="0" count="1">
        <m/>
      </sharedItems>
    </cacheField>
    <cacheField name="Raise on Date" numFmtId="58">
      <sharedItems containsSemiMixedTypes="0" containsString="0" containsNonDate="0" containsDate="1" minDate="2024-02-09T00:00:00" maxDate="2024-12-09T00:00:00" count="2">
        <d v="2024-02-09T00:00:00"/>
        <d v="2024-12-09T00:00:00"/>
      </sharedItems>
    </cacheField>
    <cacheField name="Module" numFmtId="0">
      <sharedItems count="1">
        <s v="Project Management"/>
      </sharedItems>
    </cacheField>
    <cacheField name="Sub Module" numFmtId="0">
      <sharedItems count="1">
        <s v="Consolidated View"/>
      </sharedItems>
    </cacheField>
    <cacheField name="Function" numFmtId="0">
      <sharedItems count="1">
        <s v="View"/>
      </sharedItems>
    </cacheField>
    <cacheField name="Severity" numFmtId="0">
      <sharedItems count="3">
        <s v="Medium"/>
        <s v="High"/>
        <s v="Low"/>
      </sharedItems>
    </cacheField>
    <cacheField name="Priority" numFmtId="0">
      <sharedItems count="2">
        <s v="Medium"/>
        <s v="High"/>
      </sharedItems>
    </cacheField>
    <cacheField name="Defect Description" numFmtId="0">
      <sharedItems count="18">
        <s v="&quot;Please Select Module or Submodule to Filter The Documents&quot;  Note displayed at document upload page_x000a_Whereas Note message should not be displayed to the user."/>
        <s v="System must display the notification message when uploading the file size contaning the size 200 MB"/>
        <s v="System allow to the user for uploading mp3 , webp, Fig, HTML files."/>
        <s v="After click on show to all check box, File dispalyed on the get reomved, user need to refresh the page to view other files."/>
        <s v="After deselecting show to all check box, File dispalyed on the grid get reomved, user need to refresh the page to view other files."/>
        <s v="System must throw the error message when uploading the file size greater than 50 MB against project, Module / Submodule"/>
        <s v="After inserting the record user need to refresh the webpage to see all the uploaded document."/>
        <s v="Recently Inserted Document record not updated on the first line against project."/>
        <s v="Back button not found in the document upload page_x000a_and History page."/>
        <s v="Page header not displayed as &quot; Upload document&quot; on the document upload page."/>
        <s v="Deactive subModule are getting dispayed in Module dropdown at upload document page ( issue observed while user transverse through Consolidated view via click on icon through Project view)"/>
        <s v="Deactive Module are gedtting dispayed in Module dropdown at upload document page ( issue observed while user transverse through Consolidated view via click on icon through Project view)"/>
        <s v="User is unable to upload file of 50 MB._x000a__x000a_Sytem is throwing the error after uploading 50 MB file"/>
        <s v="Succseefull toastify messages displayed at 2 times, after uploading the document."/>
        <s v="MP4 extension file should be uploaded from document upload page."/>
        <s v="Mutiple notification message for updating records displayed mutiple times without any valid actions. "/>
        <s v="User can not upload the document against the any active  module."/>
        <s v="Latest record not displayed at the top._x000a_It getting displayed at the last"/>
      </sharedItems>
    </cacheField>
    <cacheField name="Assign To" numFmtId="0">
      <sharedItems containsString="0" containsBlank="1" containsNonDate="0" count="1">
        <m/>
      </sharedItems>
    </cacheField>
    <cacheField name="Tester Status" numFmtId="0">
      <sharedItems containsBlank="1" count="2">
        <s v="New"/>
        <m/>
      </sharedItems>
    </cacheField>
    <cacheField name="Tester Status 09/12/2024" numFmtId="0">
      <sharedItems count="3">
        <s v="Repoen"/>
        <s v="Closed"/>
        <s v="New"/>
      </sharedItems>
    </cacheField>
    <cacheField name="Tester comment" numFmtId="0">
      <sharedItems containsBlank="1" count="18" longText="1">
        <s v="9/2/2024_x000a_Note message should not be displayed to the user._x000a__x000a_9/12/2024_x000a_Note still displayed in the 3rd secion of the upload document page. "/>
        <s v="9/2/2024_x000a_Sytem Getting stuck after uploading 200 MB file"/>
        <s v="9/2/2024_x000a_Multiple extension files are allowed by the system to upload against the project, module and submodule_x000a_9/12/2024_x000a_Retested and closed"/>
        <s v="9/2/2024_x000a_When user logined with &quot;Show To ALL&quot; persmisssion_x000a_Go to consolidated view_x000a_Select any project and  select any file by checkbox_x000a__x000a_9/12/2024_x000a_Still issue open_x000a_Steps to reproduce_x000a_1. Click on the project icon_x000a_of &quot;Ticketing System&quot;_x000a_2. select  &quot;Test cases&quot; module_x000a_3. Select submodule&quot; My Module&quot;_x000a_4. check the &quot;show to all&quot; checkmark "/>
        <s v="9/2/2024_x000a_When user logined with &quot;Show To ALL&quot; persmisssion_x000a_Go to consolidated view_x000a_Select any project and  deselect any file by checkbox_x000a_9/12/2024_x000a_Still issue open_x000a_Steps to reproduce_x000a_1. Click on the project icon_x000a_of &quot;Ticketing System&quot;_x000a_2. select  &quot;Test cases&quot; module_x000a_3. Select submodule&quot; My Module&quot;_x000a_4. check the &quot;show to all&quot; checkmark "/>
        <s v="9/2/2024_x000a_Sytem Getting stuck after uploading 50 MB file and notfication not throwed by syetem_x000a__x000a_9/12/2024_x000a_Retested and closed"/>
        <s v="9/2/2024_x000a__x000a_Uploaded file are not displayed to the user_x000a_9/12/2024_x000a_Retested and closed"/>
        <s v="9/2/2024_x000a__x000a_record not found on the top row of the lsit of records_x000a__x000a_9/12/2024_x000a_Retested and closed"/>
        <s v="9/2/2024_x000a__x000a_Back button not displayed to the user on history page and upload document page_x000a__x000a_9/12/2024_x000a_Back button not found on the document upload page but On history page back button found. "/>
        <s v="9/2/2024_x000a__x000a_Page heading as upload document is not found when user redirected ducument upload page._x000a_9/12/2024_x000a_Page header not displayed on Upload document page"/>
        <s v="9/2/2024_x000a_Deactive submodule module should not displayed to the user when accessing module from document upload page_x000a__x000a__x000a_9/12/2024_x000a_Retetsed and closed"/>
        <s v="9/2/2024_x000a_Deactive module should not displayed to the user when accessing module from document upload page_x000a__x000a_9/12/2024_x000a_Deactive module displayed in the module dropdown. "/>
        <s v="9/12/2024_x000a_Sytem is throwing the error after uploading 50 MB file"/>
        <s v="9/12/2024_x000a_Toastify message should be displayed only one time after uploading the document."/>
        <s v="9/12/2024_x000a_MP4 video files should be uploaded successfully through document upload page."/>
        <s v="9/12/2024_x000a_Steps:_x000a_1. Go to consolidated view_x000a_2. select module &quot;Test cases&quot; from module dropdown_x000a_3. select submodule &quot;My module&quot;_x000a_4.  delete any file_x000a_5. CLick on the active button_x000a_6. Click on deactive button_x000a_7. observe the mnotification message."/>
        <s v="9/12/2024_x000a_Steps:_x000a_1. Go to consolidated view_x000a_2. select module &quot;Test cases&quot; from module dropdown_x000a_3. select submodule &quot;My module&quot;_x000a_4. upload any file valid file_x000a_5. observe the document upload screen_x000a__x000a_User should see the recent uploaded file against the &quot;Test case&quot;module."/>
        <m/>
      </sharedItems>
    </cacheField>
    <cacheField name="Dev Status" numFmtId="0">
      <sharedItems containsString="0" containsBlank="1" containsNonDate="0" count="1">
        <m/>
      </sharedItems>
    </cacheField>
    <cacheField name="Dev comment" numFmtId="0">
      <sharedItems containsString="0" containsBlank="1" containsNonDate="0" count="1">
        <m/>
      </sharedItems>
    </cacheField>
    <cacheField name="BA comment"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41">
  <r>
    <x v="0"/>
    <x v="0"/>
    <x v="0"/>
    <x v="0"/>
    <x v="0"/>
    <x v="0"/>
    <x v="0"/>
    <x v="0"/>
    <x v="0"/>
    <x v="0"/>
    <x v="0"/>
    <x v="0"/>
    <x v="0"/>
    <x v="0"/>
    <x v="0"/>
    <x v="0"/>
    <x v="0"/>
  </r>
  <r>
    <x v="1"/>
    <x v="0"/>
    <x v="0"/>
    <x v="1"/>
    <x v="0"/>
    <x v="0"/>
    <x v="0"/>
    <x v="0"/>
    <x v="1"/>
    <x v="1"/>
    <x v="1"/>
    <x v="0"/>
    <x v="0"/>
    <x v="0"/>
    <x v="0"/>
    <x v="0"/>
    <x v="0"/>
  </r>
  <r>
    <x v="2"/>
    <x v="0"/>
    <x v="0"/>
    <x v="2"/>
    <x v="0"/>
    <x v="1"/>
    <x v="0"/>
    <x v="0"/>
    <x v="2"/>
    <x v="2"/>
    <x v="2"/>
    <x v="1"/>
    <x v="0"/>
    <x v="0"/>
    <x v="0"/>
    <x v="0"/>
    <x v="0"/>
  </r>
  <r>
    <x v="3"/>
    <x v="0"/>
    <x v="0"/>
    <x v="0"/>
    <x v="0"/>
    <x v="1"/>
    <x v="0"/>
    <x v="0"/>
    <x v="3"/>
    <x v="2"/>
    <x v="2"/>
    <x v="2"/>
    <x v="0"/>
    <x v="0"/>
    <x v="0"/>
    <x v="0"/>
    <x v="0"/>
  </r>
  <r>
    <x v="4"/>
    <x v="0"/>
    <x v="0"/>
    <x v="0"/>
    <x v="0"/>
    <x v="1"/>
    <x v="0"/>
    <x v="0"/>
    <x v="4"/>
    <x v="2"/>
    <x v="2"/>
    <x v="3"/>
    <x v="0"/>
    <x v="0"/>
    <x v="0"/>
    <x v="0"/>
    <x v="0"/>
  </r>
  <r>
    <x v="5"/>
    <x v="0"/>
    <x v="0"/>
    <x v="0"/>
    <x v="0"/>
    <x v="1"/>
    <x v="0"/>
    <x v="0"/>
    <x v="5"/>
    <x v="2"/>
    <x v="2"/>
    <x v="4"/>
    <x v="0"/>
    <x v="0"/>
    <x v="0"/>
    <x v="0"/>
    <x v="0"/>
  </r>
  <r>
    <x v="6"/>
    <x v="0"/>
    <x v="0"/>
    <x v="0"/>
    <x v="0"/>
    <x v="1"/>
    <x v="0"/>
    <x v="0"/>
    <x v="6"/>
    <x v="2"/>
    <x v="2"/>
    <x v="5"/>
    <x v="0"/>
    <x v="1"/>
    <x v="0"/>
    <x v="0"/>
    <x v="0"/>
  </r>
  <r>
    <x v="7"/>
    <x v="0"/>
    <x v="0"/>
    <x v="3"/>
    <x v="0"/>
    <x v="1"/>
    <x v="0"/>
    <x v="0"/>
    <x v="7"/>
    <x v="2"/>
    <x v="2"/>
    <x v="6"/>
    <x v="0"/>
    <x v="1"/>
    <x v="0"/>
    <x v="0"/>
    <x v="0"/>
  </r>
  <r>
    <x v="8"/>
    <x v="0"/>
    <x v="0"/>
    <x v="1"/>
    <x v="0"/>
    <x v="2"/>
    <x v="0"/>
    <x v="0"/>
    <x v="8"/>
    <x v="3"/>
    <x v="3"/>
    <x v="7"/>
    <x v="0"/>
    <x v="0"/>
    <x v="0"/>
    <x v="1"/>
    <x v="0"/>
  </r>
  <r>
    <x v="9"/>
    <x v="0"/>
    <x v="0"/>
    <x v="1"/>
    <x v="0"/>
    <x v="1"/>
    <x v="0"/>
    <x v="0"/>
    <x v="9"/>
    <x v="4"/>
    <x v="4"/>
    <x v="7"/>
    <x v="0"/>
    <x v="1"/>
    <x v="0"/>
    <x v="2"/>
    <x v="0"/>
  </r>
  <r>
    <x v="10"/>
    <x v="0"/>
    <x v="0"/>
    <x v="4"/>
    <x v="0"/>
    <x v="1"/>
    <x v="0"/>
    <x v="0"/>
    <x v="10"/>
    <x v="4"/>
    <x v="5"/>
    <x v="7"/>
    <x v="0"/>
    <x v="1"/>
    <x v="0"/>
    <x v="2"/>
    <x v="0"/>
  </r>
  <r>
    <x v="11"/>
    <x v="0"/>
    <x v="0"/>
    <x v="5"/>
    <x v="0"/>
    <x v="1"/>
    <x v="0"/>
    <x v="0"/>
    <x v="11"/>
    <x v="5"/>
    <x v="6"/>
    <x v="8"/>
    <x v="0"/>
    <x v="1"/>
    <x v="0"/>
    <x v="0"/>
    <x v="0"/>
  </r>
  <r>
    <x v="12"/>
    <x v="0"/>
    <x v="0"/>
    <x v="6"/>
    <x v="0"/>
    <x v="1"/>
    <x v="0"/>
    <x v="0"/>
    <x v="12"/>
    <x v="5"/>
    <x v="7"/>
    <x v="8"/>
    <x v="0"/>
    <x v="1"/>
    <x v="0"/>
    <x v="0"/>
    <x v="0"/>
  </r>
  <r>
    <x v="13"/>
    <x v="0"/>
    <x v="0"/>
    <x v="1"/>
    <x v="0"/>
    <x v="1"/>
    <x v="0"/>
    <x v="0"/>
    <x v="13"/>
    <x v="6"/>
    <x v="8"/>
    <x v="8"/>
    <x v="0"/>
    <x v="1"/>
    <x v="0"/>
    <x v="0"/>
    <x v="0"/>
  </r>
  <r>
    <x v="14"/>
    <x v="0"/>
    <x v="0"/>
    <x v="1"/>
    <x v="0"/>
    <x v="1"/>
    <x v="0"/>
    <x v="0"/>
    <x v="14"/>
    <x v="7"/>
    <x v="9"/>
    <x v="8"/>
    <x v="0"/>
    <x v="1"/>
    <x v="0"/>
    <x v="0"/>
    <x v="0"/>
  </r>
  <r>
    <x v="15"/>
    <x v="0"/>
    <x v="0"/>
    <x v="1"/>
    <x v="0"/>
    <x v="1"/>
    <x v="0"/>
    <x v="0"/>
    <x v="15"/>
    <x v="7"/>
    <x v="10"/>
    <x v="9"/>
    <x v="0"/>
    <x v="1"/>
    <x v="0"/>
    <x v="0"/>
    <x v="0"/>
  </r>
  <r>
    <x v="16"/>
    <x v="0"/>
    <x v="0"/>
    <x v="1"/>
    <x v="0"/>
    <x v="1"/>
    <x v="0"/>
    <x v="0"/>
    <x v="16"/>
    <x v="8"/>
    <x v="11"/>
    <x v="10"/>
    <x v="0"/>
    <x v="1"/>
    <x v="0"/>
    <x v="0"/>
    <x v="0"/>
  </r>
  <r>
    <x v="17"/>
    <x v="0"/>
    <x v="0"/>
    <x v="1"/>
    <x v="0"/>
    <x v="1"/>
    <x v="0"/>
    <x v="0"/>
    <x v="17"/>
    <x v="9"/>
    <x v="12"/>
    <x v="10"/>
    <x v="0"/>
    <x v="1"/>
    <x v="0"/>
    <x v="0"/>
    <x v="0"/>
  </r>
  <r>
    <x v="18"/>
    <x v="0"/>
    <x v="0"/>
    <x v="1"/>
    <x v="0"/>
    <x v="1"/>
    <x v="0"/>
    <x v="0"/>
    <x v="18"/>
    <x v="8"/>
    <x v="13"/>
    <x v="10"/>
    <x v="0"/>
    <x v="1"/>
    <x v="0"/>
    <x v="0"/>
    <x v="0"/>
  </r>
  <r>
    <x v="19"/>
    <x v="0"/>
    <x v="0"/>
    <x v="1"/>
    <x v="0"/>
    <x v="3"/>
    <x v="0"/>
    <x v="0"/>
    <x v="19"/>
    <x v="10"/>
    <x v="14"/>
    <x v="11"/>
    <x v="0"/>
    <x v="0"/>
    <x v="0"/>
    <x v="2"/>
    <x v="0"/>
  </r>
  <r>
    <x v="20"/>
    <x v="0"/>
    <x v="0"/>
    <x v="1"/>
    <x v="0"/>
    <x v="3"/>
    <x v="0"/>
    <x v="0"/>
    <x v="20"/>
    <x v="10"/>
    <x v="14"/>
    <x v="12"/>
    <x v="0"/>
    <x v="0"/>
    <x v="0"/>
    <x v="2"/>
    <x v="0"/>
  </r>
  <r>
    <x v="21"/>
    <x v="0"/>
    <x v="0"/>
    <x v="1"/>
    <x v="0"/>
    <x v="3"/>
    <x v="0"/>
    <x v="0"/>
    <x v="21"/>
    <x v="10"/>
    <x v="14"/>
    <x v="12"/>
    <x v="0"/>
    <x v="0"/>
    <x v="0"/>
    <x v="2"/>
    <x v="0"/>
  </r>
  <r>
    <x v="22"/>
    <x v="0"/>
    <x v="0"/>
    <x v="1"/>
    <x v="0"/>
    <x v="3"/>
    <x v="0"/>
    <x v="0"/>
    <x v="22"/>
    <x v="10"/>
    <x v="14"/>
    <x v="13"/>
    <x v="0"/>
    <x v="0"/>
    <x v="0"/>
    <x v="2"/>
    <x v="0"/>
  </r>
  <r>
    <x v="23"/>
    <x v="0"/>
    <x v="0"/>
    <x v="1"/>
    <x v="0"/>
    <x v="3"/>
    <x v="0"/>
    <x v="0"/>
    <x v="23"/>
    <x v="11"/>
    <x v="15"/>
    <x v="14"/>
    <x v="0"/>
    <x v="0"/>
    <x v="0"/>
    <x v="2"/>
    <x v="0"/>
  </r>
  <r>
    <x v="24"/>
    <x v="0"/>
    <x v="0"/>
    <x v="1"/>
    <x v="0"/>
    <x v="3"/>
    <x v="0"/>
    <x v="0"/>
    <x v="24"/>
    <x v="10"/>
    <x v="15"/>
    <x v="14"/>
    <x v="0"/>
    <x v="0"/>
    <x v="0"/>
    <x v="2"/>
    <x v="0"/>
  </r>
  <r>
    <x v="25"/>
    <x v="0"/>
    <x v="0"/>
    <x v="1"/>
    <x v="0"/>
    <x v="3"/>
    <x v="0"/>
    <x v="0"/>
    <x v="25"/>
    <x v="12"/>
    <x v="15"/>
    <x v="14"/>
    <x v="0"/>
    <x v="0"/>
    <x v="0"/>
    <x v="2"/>
    <x v="0"/>
  </r>
  <r>
    <x v="26"/>
    <x v="0"/>
    <x v="0"/>
    <x v="1"/>
    <x v="0"/>
    <x v="3"/>
    <x v="0"/>
    <x v="0"/>
    <x v="26"/>
    <x v="12"/>
    <x v="16"/>
    <x v="8"/>
    <x v="0"/>
    <x v="1"/>
    <x v="0"/>
    <x v="2"/>
    <x v="0"/>
  </r>
  <r>
    <x v="27"/>
    <x v="0"/>
    <x v="0"/>
    <x v="1"/>
    <x v="0"/>
    <x v="2"/>
    <x v="0"/>
    <x v="0"/>
    <x v="27"/>
    <x v="13"/>
    <x v="17"/>
    <x v="15"/>
    <x v="0"/>
    <x v="0"/>
    <x v="0"/>
    <x v="2"/>
    <x v="0"/>
  </r>
  <r>
    <x v="28"/>
    <x v="0"/>
    <x v="0"/>
    <x v="1"/>
    <x v="0"/>
    <x v="2"/>
    <x v="0"/>
    <x v="0"/>
    <x v="28"/>
    <x v="13"/>
    <x v="18"/>
    <x v="16"/>
    <x v="0"/>
    <x v="0"/>
    <x v="0"/>
    <x v="2"/>
    <x v="0"/>
  </r>
  <r>
    <x v="29"/>
    <x v="1"/>
    <x v="1"/>
    <x v="1"/>
    <x v="1"/>
    <x v="2"/>
    <x v="0"/>
    <x v="0"/>
    <x v="29"/>
    <x v="14"/>
    <x v="19"/>
    <x v="17"/>
    <x v="0"/>
    <x v="0"/>
    <x v="0"/>
    <x v="2"/>
    <x v="0"/>
  </r>
  <r>
    <x v="30"/>
    <x v="1"/>
    <x v="1"/>
    <x v="1"/>
    <x v="2"/>
    <x v="1"/>
    <x v="0"/>
    <x v="0"/>
    <x v="30"/>
    <x v="15"/>
    <x v="20"/>
    <x v="18"/>
    <x v="0"/>
    <x v="1"/>
    <x v="0"/>
    <x v="2"/>
    <x v="0"/>
  </r>
  <r>
    <x v="31"/>
    <x v="0"/>
    <x v="0"/>
    <x v="1"/>
    <x v="1"/>
    <x v="1"/>
    <x v="0"/>
    <x v="0"/>
    <x v="31"/>
    <x v="16"/>
    <x v="21"/>
    <x v="18"/>
    <x v="0"/>
    <x v="1"/>
    <x v="0"/>
    <x v="2"/>
    <x v="0"/>
  </r>
  <r>
    <x v="32"/>
    <x v="0"/>
    <x v="0"/>
    <x v="1"/>
    <x v="1"/>
    <x v="1"/>
    <x v="1"/>
    <x v="0"/>
    <x v="32"/>
    <x v="17"/>
    <x v="22"/>
    <x v="18"/>
    <x v="0"/>
    <x v="1"/>
    <x v="0"/>
    <x v="2"/>
    <x v="1"/>
  </r>
  <r>
    <x v="33"/>
    <x v="0"/>
    <x v="0"/>
    <x v="1"/>
    <x v="1"/>
    <x v="1"/>
    <x v="1"/>
    <x v="0"/>
    <x v="33"/>
    <x v="18"/>
    <x v="23"/>
    <x v="18"/>
    <x v="0"/>
    <x v="1"/>
    <x v="0"/>
    <x v="2"/>
    <x v="1"/>
  </r>
  <r>
    <x v="34"/>
    <x v="0"/>
    <x v="0"/>
    <x v="1"/>
    <x v="1"/>
    <x v="1"/>
    <x v="0"/>
    <x v="0"/>
    <x v="34"/>
    <x v="19"/>
    <x v="24"/>
    <x v="18"/>
    <x v="0"/>
    <x v="1"/>
    <x v="0"/>
    <x v="2"/>
    <x v="1"/>
  </r>
  <r>
    <x v="35"/>
    <x v="0"/>
    <x v="0"/>
    <x v="1"/>
    <x v="1"/>
    <x v="1"/>
    <x v="1"/>
    <x v="0"/>
    <x v="35"/>
    <x v="17"/>
    <x v="25"/>
    <x v="18"/>
    <x v="0"/>
    <x v="1"/>
    <x v="0"/>
    <x v="2"/>
    <x v="1"/>
  </r>
  <r>
    <x v="36"/>
    <x v="0"/>
    <x v="0"/>
    <x v="1"/>
    <x v="1"/>
    <x v="1"/>
    <x v="1"/>
    <x v="0"/>
    <x v="36"/>
    <x v="18"/>
    <x v="26"/>
    <x v="18"/>
    <x v="0"/>
    <x v="1"/>
    <x v="0"/>
    <x v="2"/>
    <x v="1"/>
  </r>
  <r>
    <x v="37"/>
    <x v="0"/>
    <x v="0"/>
    <x v="1"/>
    <x v="1"/>
    <x v="1"/>
    <x v="1"/>
    <x v="0"/>
    <x v="37"/>
    <x v="18"/>
    <x v="27"/>
    <x v="18"/>
    <x v="0"/>
    <x v="1"/>
    <x v="0"/>
    <x v="2"/>
    <x v="1"/>
  </r>
  <r>
    <x v="38"/>
    <x v="0"/>
    <x v="0"/>
    <x v="1"/>
    <x v="1"/>
    <x v="1"/>
    <x v="1"/>
    <x v="0"/>
    <x v="38"/>
    <x v="20"/>
    <x v="28"/>
    <x v="18"/>
    <x v="0"/>
    <x v="1"/>
    <x v="0"/>
    <x v="2"/>
    <x v="1"/>
  </r>
  <r>
    <x v="39"/>
    <x v="0"/>
    <x v="0"/>
    <x v="1"/>
    <x v="1"/>
    <x v="1"/>
    <x v="1"/>
    <x v="0"/>
    <x v="39"/>
    <x v="21"/>
    <x v="29"/>
    <x v="18"/>
    <x v="0"/>
    <x v="1"/>
    <x v="0"/>
    <x v="2"/>
    <x v="1"/>
  </r>
  <r>
    <x v="40"/>
    <x v="0"/>
    <x v="0"/>
    <x v="1"/>
    <x v="1"/>
    <x v="1"/>
    <x v="1"/>
    <x v="0"/>
    <x v="40"/>
    <x v="21"/>
    <x v="30"/>
    <x v="18"/>
    <x v="0"/>
    <x v="1"/>
    <x v="0"/>
    <x v="2"/>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s v="TC_01"/>
    <s v="Project Management"/>
    <x v="0"/>
    <s v="BR001 - Require Icon on the consolidated view to upload project wise Attachment."/>
    <s v="View"/>
    <s v="UI"/>
    <s v="Web"/>
    <m/>
    <s v="Verify the document upload page through consolidated view - icon"/>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9/2/2024_x000a_All fields are present as per the expected result except the filter message_x000a_As per the requirement No. BR006 Note message should not displayed to the user._x000a_Note 3 : &quot;3) Please Select Module or Submodule to Filter The Documents&quot; should be removed."/>
    <m/>
    <x v="0"/>
    <m/>
    <x v="0"/>
    <d v="2024-09-02T00:00:00"/>
    <m/>
    <m/>
    <m/>
    <m/>
  </r>
  <r>
    <s v="TC_02"/>
    <s v="Project Management"/>
    <x v="0"/>
    <m/>
    <s v="View"/>
    <s v="UI"/>
    <s v="Web"/>
    <m/>
    <s v="Verify the document upload page through consolidated view - Module"/>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9/2/2024_x000a_All fields are present as per the expected result except the filter message_x000a_As per the requirement No. BR006 Note message should not displayed to the user._x000a_Note 3 : &quot;3) Please Select Module or Submodule to Filter The Documents&quot; should be removed."/>
    <m/>
    <x v="0"/>
    <m/>
    <x v="0"/>
    <d v="2024-09-02T00:00:00"/>
    <m/>
    <m/>
    <m/>
    <m/>
  </r>
  <r>
    <s v="TC_03"/>
    <s v="Project Management"/>
    <x v="0"/>
    <s v="BR002 - Upload document against project."/>
    <s v="View"/>
    <s v="Functionality"/>
    <s v="Web"/>
    <m/>
    <s v="Verify user is able to upload the document( Pdf)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DF uploaded to the system but Success message dispalyaed at 2 time_x000a_Latest record not displayed at the top._x000a_It getting displayed at the last_x000a_"/>
    <m/>
    <x v="0"/>
    <m/>
    <x v="0"/>
    <d v="2024-09-02T00:00:00"/>
    <m/>
    <m/>
    <m/>
    <m/>
  </r>
  <r>
    <s v="TC_04"/>
    <s v="Project Management"/>
    <x v="0"/>
    <s v="BR001 - Require Icon on the consolidated view to upload project wise Attachment."/>
    <s v="View"/>
    <s v="Functionality"/>
    <s v="Web"/>
    <m/>
    <s v="Verify user is able to upload the document( Jpeg)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jepg uploaded to the system but Success message dispalyaed at 2 time_x000a_Latest record not displayed at the top._x000a_It getting displayed at the last_x000a_"/>
    <m/>
    <x v="0"/>
    <m/>
    <x v="0"/>
    <d v="2024-09-02T00:00:00"/>
    <m/>
    <m/>
    <m/>
    <m/>
  </r>
  <r>
    <s v="TC_05"/>
    <s v="Project Management"/>
    <x v="0"/>
    <s v="BR001 - Require Icon on the consolidated view to upload project wise Attachment."/>
    <s v="View"/>
    <s v="Functionality"/>
    <s v="Web"/>
    <m/>
    <s v="Verify user is able to upload the document( Png)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ng uploaded to the system but Success message dispalyaed at 2 time_x000a_Latest record not displayed at the top._x000a_It getting displayed at the last_x000a_"/>
    <m/>
    <x v="0"/>
    <m/>
    <x v="0"/>
    <d v="2024-09-02T00:00:00"/>
    <m/>
    <m/>
    <m/>
    <m/>
  </r>
  <r>
    <s v="TC_06"/>
    <s v="Project Management"/>
    <x v="0"/>
    <s v="BR001 - Require Icon on the consolidated view to upload project wise Attachment."/>
    <s v="View"/>
    <s v="Functionality"/>
    <s v="Web"/>
    <m/>
    <s v="Verify user is able to upload the document( doc/docx)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doc and docx file uploaded to the system but Success message dispalyaed at 2 time_x000a_Latest record not displayed at the top._x000a_It getting displayed at the last_x000a_"/>
    <m/>
    <x v="0"/>
    <m/>
    <x v="0"/>
    <d v="2024-09-02T00:00:00"/>
    <m/>
    <m/>
    <m/>
    <m/>
  </r>
  <r>
    <s v="TC_07"/>
    <s v="Project Management"/>
    <x v="0"/>
    <s v="BR001 - Require Icon on the consolidated view to upload project wise Attachment."/>
    <s v="View"/>
    <s v="Functionality"/>
    <s v="Web"/>
    <m/>
    <s v="Verify user is able to upload the document( pptx)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PTX file uploaded to the system but Success message dispalyaed at 2 time_x000a_Latest record not displayed at the top._x000a_It getting displayed at the last_x000a_"/>
    <m/>
    <x v="1"/>
    <m/>
    <x v="0"/>
    <d v="2024-09-02T00:00:00"/>
    <m/>
    <m/>
    <m/>
    <m/>
  </r>
  <r>
    <s v="TC_08"/>
    <s v="Project Management"/>
    <x v="0"/>
    <s v="BR002 - Require Icon on the consolidated view to upload project wise Attachment."/>
    <s v="View"/>
    <s v="Functionality"/>
    <s v="Web"/>
    <m/>
    <s v="Verify user is able to upload the document( mp4)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mp4 file uploaded to the system but Success message dispalyaed at 2 time_x000a_Latest record not displayed at the top._x000a_It getting displayed at the last"/>
    <m/>
    <x v="1"/>
    <m/>
    <x v="0"/>
    <d v="2024-09-02T00:00:00"/>
    <m/>
    <m/>
    <m/>
    <m/>
  </r>
  <r>
    <s v="TC_09"/>
    <s v="Project Management"/>
    <x v="0"/>
    <m/>
    <s v="View"/>
    <s v="Usability"/>
    <s v="Web"/>
    <m/>
    <s v="Verify that last uploaded files displayed at top in grid view"/>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Last added file should displayed at top"/>
    <s v="9/2/2024_x000a_Sample file uploaded to the system but Success message dispalyaed at 2 time_x000a_Latest record not displayed at the top._x000a_"/>
    <m/>
    <x v="0"/>
    <m/>
    <x v="1"/>
    <d v="2024-09-02T00:00:00"/>
    <m/>
    <m/>
    <m/>
    <m/>
  </r>
  <r>
    <s v="TC_10"/>
    <s v="Project Management"/>
    <x v="0"/>
    <m/>
    <s v="View"/>
    <s v="Functionality"/>
    <s v="Web"/>
    <m/>
    <s v="Verify user is able to upload the document through Consolidated view-Module"/>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9/2/2024_x000a_Sample file uploaded to the system but Success message dispalyaed at 2 time_x000a_Latest record not displayed at the top._x000a_"/>
    <m/>
    <x v="1"/>
    <m/>
    <x v="2"/>
    <d v="2024-09-02T00:00:00"/>
    <m/>
    <m/>
    <m/>
    <m/>
  </r>
  <r>
    <s v="TC_11"/>
    <s v="Project Management"/>
    <x v="0"/>
    <s v="BR003-Provision to upload Sub module wise document"/>
    <s v="View"/>
    <s v="Functionality"/>
    <s v="Web"/>
    <m/>
    <s v="Verify user is able to upload the document against submodule wise through Consolidated view-Module"/>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9/2/2024_x000a_Sample file uploaded to the system but Success message dispalyaed at 2 time_x000a_Latest record not displayed at the top._x000a_"/>
    <m/>
    <x v="1"/>
    <m/>
    <x v="2"/>
    <d v="2024-09-02T00:00:00"/>
    <m/>
    <m/>
    <m/>
    <m/>
  </r>
  <r>
    <s v="TC_12"/>
    <s v="Project Management"/>
    <x v="0"/>
    <s v="BR004-Active records History button should show document name, uploaded by, uploaded at date time."/>
    <s v="View"/>
    <s v="Functionality"/>
    <s v="Web"/>
    <m/>
    <s v="Verify History page for  active record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History page is populated with details under below fields_x000a_1. Sr ( Serial no )_x000a_2. Document Name _x000a_3. Status ( Active/Deactive)_x000a_4. Host name (Ip address)_x000a_5. Updated By _x000a_6. Updtaed At_x000a_7. Deleted By_x000a_8. Deleted At"/>
    <s v="9/2/2024_x000a_As expected"/>
    <m/>
    <x v="1"/>
    <m/>
    <x v="0"/>
    <d v="2024-09-02T00:00:00"/>
    <m/>
    <m/>
    <m/>
    <m/>
  </r>
  <r>
    <s v="TC_13"/>
    <s v="Project Management"/>
    <x v="0"/>
    <s v="BR005-Deactive records History button should show document name, uploaded by, uploaded at date time, deleted by, deleted at date time"/>
    <s v="View"/>
    <s v="Functionality"/>
    <s v="Web"/>
    <m/>
    <s v="Verify history page for deactive record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History page is populated with details under below fields_x000a_1. Sr ( Serial no )_x000a_2. Document Name _x000a_3. Status ( Active/Deactive)_x000a_4. Host name_x000a_5. Updated By _x000a_6. Updated At_x000a_7. Deleted by_x000a_8. Deleted at "/>
    <s v="9/2/2024_x000a_As expected"/>
    <m/>
    <x v="1"/>
    <m/>
    <x v="0"/>
    <d v="2024-09-02T00:00:00"/>
    <m/>
    <m/>
    <m/>
    <m/>
  </r>
  <r>
    <s v="TC_14"/>
    <s v="Project Management"/>
    <x v="0"/>
    <m/>
    <s v="View"/>
    <s v="Functionality"/>
    <s v="Web"/>
    <m/>
    <s v="Verify  Document with show all access is able to view the document by all user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All users whomever has Consolidated menu access is able to view the document with Show all access"/>
    <s v="9/2/2024_x000a_As expected"/>
    <m/>
    <x v="1"/>
    <m/>
    <x v="0"/>
    <d v="2024-09-02T00:00:00"/>
    <m/>
    <m/>
    <m/>
    <m/>
  </r>
  <r>
    <s v="TC_15"/>
    <s v="Project Management"/>
    <x v="0"/>
    <m/>
    <s v="View"/>
    <s v="Functionality"/>
    <s v="Web"/>
    <m/>
    <s v="Verify document without show all ( check box unchecked) is unable to view by users other than project owner"/>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Only project owner can view this document and all users is unable to view the same."/>
    <s v="9/2/2024_x000a_As expected"/>
    <m/>
    <x v="1"/>
    <m/>
    <x v="0"/>
    <d v="2024-09-02T00:00:00"/>
    <m/>
    <m/>
    <m/>
    <m/>
  </r>
  <r>
    <s v="TC_16"/>
    <s v="Project Management"/>
    <x v="0"/>
    <m/>
    <s v="View"/>
    <s v="Functionality"/>
    <s v="Web"/>
    <m/>
    <s v="Verify document without show all ( check box unchecked) is unable to download the document by users other than project owner"/>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Only project owner can view and download this document and all users is unable to view the same.hence unable to download"/>
    <s v="9/2/2024_x000a_As expected_x000a_After checkmarking on chech box all files getting hide."/>
    <m/>
    <x v="1"/>
    <m/>
    <x v="0"/>
    <d v="2024-09-02T00:00:00"/>
    <m/>
    <m/>
    <m/>
    <m/>
  </r>
  <r>
    <s v="TC_17"/>
    <s v="Project Management"/>
    <x v="0"/>
    <m/>
    <s v="View"/>
    <s v="Functionality"/>
    <s v="Web"/>
    <m/>
    <s v="Verify user with &quot;delete doc&quot; access is able to delete the document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System should throw the Successful deletion message ."/>
    <s v="9/2/2024_x000a_As expected_x000a_"/>
    <m/>
    <x v="1"/>
    <m/>
    <x v="0"/>
    <d v="2024-09-02T00:00:00"/>
    <m/>
    <m/>
    <m/>
    <m/>
  </r>
  <r>
    <s v="TC_18"/>
    <s v="Project Management"/>
    <x v="0"/>
    <m/>
    <s v="View"/>
    <s v="Functionality"/>
    <s v="Web"/>
    <m/>
    <s v="Verify all users able to view and download the document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The selected file get downloaded"/>
    <s v="9/2/2024_x000a_As expected_x000a_"/>
    <m/>
    <x v="1"/>
    <m/>
    <x v="0"/>
    <d v="2024-09-02T00:00:00"/>
    <m/>
    <m/>
    <m/>
    <m/>
  </r>
  <r>
    <s v="TC_19"/>
    <s v="Project Management"/>
    <x v="0"/>
    <m/>
    <s v="View"/>
    <s v="Functionality"/>
    <s v="Web"/>
    <m/>
    <s v="Verify that &quot;Delete DOC&quot; authority persons having the authority to  delete the document"/>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The selected file get deleted"/>
    <s v="9/2/2024_x000a_As expected_x000a_"/>
    <m/>
    <x v="1"/>
    <m/>
    <x v="0"/>
    <d v="2024-09-02T00:00:00"/>
    <m/>
    <m/>
    <m/>
    <m/>
  </r>
  <r>
    <s v="TC_20"/>
    <s v="Project Management"/>
    <x v="0"/>
    <m/>
    <s v="View"/>
    <s v="Validation"/>
    <s v="Web"/>
    <m/>
    <s v="Verify user is able to upload the file with 201MB size against project"/>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error message"/>
    <s v="9/2/2024_x000a_Not as expected_x000a_System gets stuck after uploading the file._x000a_Error message disssplayed to the user"/>
    <m/>
    <x v="0"/>
    <m/>
    <x v="2"/>
    <d v="2024-09-02T00:00:00"/>
    <m/>
    <m/>
    <m/>
    <m/>
  </r>
  <r>
    <s v="TC_21"/>
    <s v="Project Management"/>
    <x v="0"/>
    <m/>
    <s v="View"/>
    <s v="Validation"/>
    <s v="Web"/>
    <m/>
    <s v="Verify user is able to upload the document file size grater than 201 MB against 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
    <s v="System should throw error message"/>
    <s v="9/2/2024_x000a_Not as expected_x000a_System gets stuck after uploading the file._x000a_"/>
    <m/>
    <x v="0"/>
    <m/>
    <x v="2"/>
    <d v="2024-09-02T00:00:00"/>
    <m/>
    <m/>
    <m/>
    <m/>
  </r>
  <r>
    <s v="TC_22"/>
    <s v="Project Management"/>
    <x v="0"/>
    <m/>
    <s v="View"/>
    <s v="Validation"/>
    <s v="Web"/>
    <m/>
    <s v="Verify user is able to upload the document file size grater than 201MB against sub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error message"/>
    <s v="9/2/2024_x000a_Not as expected_x000a_System gets stuck after uploading the file._x000a_"/>
    <m/>
    <x v="0"/>
    <m/>
    <x v="2"/>
    <d v="2024-09-02T00:00:00"/>
    <m/>
    <m/>
    <m/>
    <m/>
  </r>
  <r>
    <s v="TC_23"/>
    <s v="Project Management"/>
    <x v="0"/>
    <m/>
    <s v="View"/>
    <s v="Validation"/>
    <s v="Web"/>
    <m/>
    <s v="Verify system should not allow to upload the file other than .doc, .docx, .pdf, .pptx, .png, .jpeg, .mp4 etention"/>
    <s v="1. Click on the URL- http://3.108.206.34/2_Testing/TechTicket_x000a_2. Logon - enter the username &amp; password _x000a_3. Click on Sign In _x000a_4. Click on &quot; Project Management &quot; menu_x000a_5. Click on Conslidated Menu _x000a_6. Click on icon next to Module_x000a_7. Clickon the add Files_x000a_8. upload the document"/>
    <s v="System should throw error message"/>
    <s v="9/2/2024_x000a_Not As expected_x000a_System is accepting the all the file extensions _x000a_And Not throwing any error message"/>
    <m/>
    <x v="0"/>
    <m/>
    <x v="2"/>
    <d v="2024-09-02T00:00:00"/>
    <m/>
    <m/>
    <m/>
    <m/>
  </r>
  <r>
    <s v="TC_24"/>
    <s v="Project Management"/>
    <x v="0"/>
    <m/>
    <s v="View"/>
    <s v="Validation"/>
    <s v="Web"/>
    <m/>
    <s v="Verify user is able to upload the file equal to 200MB size against project"/>
    <s v="1. Click on the URL- http://3.108.206.34/2_Testing/TechTicket_x000a_2. Logon - enter the username &amp; password _x000a_3. Click on Sign In _x000a_4. Click on &quot; Project Management &quot; menu_x000a_5. Click on Conslidated Menu _x000a_6. Click on icon to upload document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5"/>
    <s v="Project Management"/>
    <x v="0"/>
    <m/>
    <s v="View"/>
    <s v="Validation"/>
    <s v="Web"/>
    <m/>
    <s v="Verify user is able to upload the document file size equal to 200MB against 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6"/>
    <s v="Project Management"/>
    <x v="0"/>
    <m/>
    <s v="View"/>
    <s v="Validation"/>
    <s v="Web"/>
    <m/>
    <s v="Verify user is able to upload the document file size equal to 200MB against submodule"/>
    <s v="1. Click on the URL- http://3.108.206.34/2_Testing/TechTicket_x000a_2. Logon - enter the username &amp; password _x000a_3. Click on Sign In _x000a_4. Click on &quot; Project Management &quot; menu_x000a_5. Click on Conslidated Menu _x000a_6. Click on icon next to sub module Module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7"/>
    <s v="Project Management"/>
    <x v="0"/>
    <m/>
    <s v="View"/>
    <s v="Validation"/>
    <s v="Web"/>
    <m/>
    <s v="Verify &quot;is show to all &quot; checkbox by default behaviour"/>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quot; Is show to all &quot; field is by default populated with Yes "/>
    <s v="9/2/2024_x000a_As expected"/>
    <m/>
    <x v="1"/>
    <m/>
    <x v="2"/>
    <d v="2024-09-02T00:00:00"/>
    <m/>
    <m/>
    <m/>
    <m/>
  </r>
  <r>
    <s v="TC_28"/>
    <s v="Project Management"/>
    <x v="0"/>
    <m/>
    <s v="View"/>
    <s v="Usability"/>
    <s v="Web"/>
    <m/>
    <s v="Verify back button to take user to previous page_x000a_1. From History page  to document upload page_x000a_2. From Document upload page to consolidated page"/>
    <s v="1. Click on the URL- http://3.108.206.34/2_Testing/TechTicket_x000a_2. Login - enter the username &amp; password _x000a_3. Click on Sign In _x000a_4. Click on &quot; Project Management &quot; menu_x000a_5. Click on Conslidated Menu _x000a_6. Click on icon next to sub module Module_x000a_7. Click on thee Add files_x000a_8. upload the document"/>
    <s v="Back button  take user to previous page_x000a_1. From History page  to document upload page_x000a_2. From Document upload page to consolidated page"/>
    <s v="9/2/2024_x000a_Not as expected_x000a_Button is not present on the history page._x000a_Button not found document upload page."/>
    <m/>
    <x v="0"/>
    <m/>
    <x v="2"/>
    <d v="2024-09-02T00:00:00"/>
    <m/>
    <m/>
    <m/>
    <m/>
  </r>
  <r>
    <s v="TC_29"/>
    <s v="Project Management"/>
    <x v="0"/>
    <m/>
    <s v="View"/>
    <s v="Usability"/>
    <s v="Web"/>
    <m/>
    <s v="Verify page header get displayed upon redirecting to Upload document page"/>
    <s v="1. Click on the URL- http://3.108.206.34/2_Testing/TechTicket_x000a_2. Login - enter the username &amp; password _x000a_3. Click on Sign In _x000a_4. Click on &quot; Project Management &quot; menu_x000a_5. Click on Conslidated Menu _x000a_6. Click on icon next to sub module Module_x000a_7. Click on thee Add files_x000a_8. upload the document"/>
    <s v="Page header get displayed as &quot; Upload document&quot;"/>
    <s v="9/2/2024_x000a_Not as expected_x000a_Upload Document Heading not found on the header part of document upload page"/>
    <m/>
    <x v="0"/>
    <m/>
    <x v="2"/>
    <d v="2024-09-02T00:00:00"/>
    <m/>
    <m/>
    <m/>
    <m/>
  </r>
  <r>
    <s v="TC_30"/>
    <s v="Settings"/>
    <x v="1"/>
    <m/>
    <s v="Add"/>
    <s v="Usability"/>
    <s v="Web"/>
    <m/>
    <s v="Verify Select user dropdown is populated with user name with emp id to differentiate the employee of same name"/>
    <s v="1. Click on the URL- http://3.108.206.34/2_Testing/TechTicket_x000a_2. Login - enter the username &amp; password _x000a_3. Click on Sign In _x000a_4. Click on &quot;Setting &quot; menu_x000a_5. Click on Add Setting_x000a_6. observe the select user drop down"/>
    <s v="Dropdown should be displayed with user name and employee id"/>
    <s v="9/2/2024_x000a_Not as expected_x000a_User can see the users along with employee id"/>
    <m/>
    <x v="0"/>
    <m/>
    <x v="2"/>
    <d v="2024-09-02T00:00:00"/>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TC_01"/>
    <d v="2024-09-02T00:00:00"/>
    <s v="Project Management"/>
    <s v="Consolidated View"/>
    <s v="View"/>
    <x v="0"/>
    <x v="0"/>
    <s v="&quot;Please Select Module or Submodule to Filter The Documents&quot;  Note displayed at document upload page_x000a_Whereas Note message should not be displayed to the user."/>
    <m/>
    <x v="0"/>
    <s v="9/2/2024_x000a_Note message should not be displayed to the user."/>
    <m/>
    <m/>
    <m/>
  </r>
  <r>
    <x v="1"/>
    <s v="TC_02"/>
    <d v="2024-09-02T00:00:00"/>
    <s v="Project Management"/>
    <s v="Consolidated View"/>
    <s v="View"/>
    <x v="1"/>
    <x v="1"/>
    <s v="System must display the notification message when uploading the file size contaning the size 200 MB"/>
    <m/>
    <x v="0"/>
    <s v="9/2/2024_x000a_Sytem Getting stuck after uploading 200 MB file"/>
    <m/>
    <m/>
    <m/>
  </r>
  <r>
    <x v="2"/>
    <s v="TC_03"/>
    <d v="2024-09-02T00:00:00"/>
    <s v="Project Management"/>
    <s v="Consolidated View"/>
    <s v="View"/>
    <x v="0"/>
    <x v="0"/>
    <s v="System allow to the user for uploading mp3 , webp, Fig, HTML files."/>
    <m/>
    <x v="0"/>
    <s v="9/2/2024_x000a_Multiple extension files are allowed by the system to upload against the project, module and submodule"/>
    <m/>
    <m/>
    <m/>
  </r>
  <r>
    <x v="3"/>
    <s v="TC_04"/>
    <d v="2024-09-02T00:00:00"/>
    <s v="Project Management"/>
    <s v="Consolidated View"/>
    <s v="View"/>
    <x v="0"/>
    <x v="0"/>
    <s v="After click on show to all check box, File dispalyed on the get reomved, user need to refresh the page to view other files."/>
    <m/>
    <x v="0"/>
    <s v="9/2/2024_x000a_When user logined with &quot;Show To ALL&quot; persmisssion _x000a_Go to consolidated view _x000a_Select any project and  select any file by checkbox"/>
    <m/>
    <m/>
    <m/>
  </r>
  <r>
    <x v="4"/>
    <s v="TC_05"/>
    <d v="2024-09-02T00:00:00"/>
    <s v="Project Management"/>
    <s v="Consolidated View"/>
    <s v="View"/>
    <x v="0"/>
    <x v="0"/>
    <s v="After deselecting show to all check box, File dispalyed on the get reomved, user need to refresh the page to view other files."/>
    <m/>
    <x v="0"/>
    <s v="9/2/2024_x000a_When user logined with &quot;Show To ALL&quot; persmisssion _x000a_Go to consolidated view _x000a_Select any project and  deselect any file by checkbox"/>
    <m/>
    <m/>
    <m/>
  </r>
  <r>
    <x v="5"/>
    <s v="TC_06"/>
    <d v="2024-09-02T00:00:00"/>
    <s v="Project Management"/>
    <s v="Consolidated View"/>
    <s v="View"/>
    <x v="0"/>
    <x v="0"/>
    <s v="System must throw the error message when uploading the file size greater than 200 MB against project, Module / Submodule"/>
    <m/>
    <x v="0"/>
    <s v="9/2/2024_x000a_Sytem Getting stuck after uploading 300 MB file and notfication not throwed by syetem"/>
    <m/>
    <m/>
    <m/>
  </r>
  <r>
    <x v="6"/>
    <s v="TC_07"/>
    <d v="2024-09-02T00:00:00"/>
    <s v="Project Management"/>
    <s v="Consolidated View"/>
    <s v="View"/>
    <x v="0"/>
    <x v="0"/>
    <s v="After inserting the record user need to refresh the webpage to see all the uploaded document."/>
    <m/>
    <x v="0"/>
    <s v="9/2/2024_x000a__x000a_Uploaded file are not displayed to the user "/>
    <m/>
    <m/>
    <m/>
  </r>
  <r>
    <x v="7"/>
    <s v="TC_08"/>
    <d v="2024-09-02T00:00:00"/>
    <s v="Project Management"/>
    <s v="Consolidated View"/>
    <s v="View"/>
    <x v="0"/>
    <x v="0"/>
    <s v="Recently Inserted Document record not updated on the first line against project."/>
    <m/>
    <x v="0"/>
    <s v="9/2/2024_x000a__x000a_record not found on the top row of the lsit of records"/>
    <m/>
    <m/>
    <m/>
  </r>
  <r>
    <x v="8"/>
    <s v="TC_09"/>
    <d v="2024-09-02T00:00:00"/>
    <s v="Project Management"/>
    <s v="Consolidated View"/>
    <s v="View"/>
    <x v="2"/>
    <x v="0"/>
    <s v="Back button not found in the document upload page_x000a_and History page."/>
    <m/>
    <x v="1"/>
    <s v="9/2/2024_x000a__x000a_Back button not displayed to the user on history page and upload document page"/>
    <m/>
    <m/>
    <m/>
  </r>
  <r>
    <x v="9"/>
    <s v="TC_10"/>
    <d v="2024-09-02T00:00:00"/>
    <s v="Project Management"/>
    <s v="Consolidated View"/>
    <s v="View"/>
    <x v="2"/>
    <x v="0"/>
    <s v="Page header not displayed as &quot; Upload document&quot; on the document upload page."/>
    <m/>
    <x v="1"/>
    <s v="9/2/2024_x000a__x000a_Page heading as upload document is not found when user redirected ducument upload page."/>
    <m/>
    <m/>
    <m/>
  </r>
  <r>
    <x v="10"/>
    <s v="TC_11"/>
    <d v="2024-09-02T00:00:00"/>
    <s v="Project Management"/>
    <s v="Consolidated View"/>
    <s v="View"/>
    <x v="2"/>
    <x v="1"/>
    <s v="Deactive subModule are gedtting dispayed in Module dropdown at upload document page ( issue observed while user transverse through Consolidated view via click on icon through Project view)"/>
    <m/>
    <x v="0"/>
    <s v="9/2/2024_x000a_Deactive submodule module should not displayed to the user when accessing module from document upload page"/>
    <m/>
    <m/>
    <m/>
  </r>
  <r>
    <x v="11"/>
    <s v="TC_12"/>
    <d v="2024-09-02T00:00:00"/>
    <s v="Project Management"/>
    <s v="Consolidated View"/>
    <s v="View"/>
    <x v="2"/>
    <x v="1"/>
    <s v="Deactive Module are gedtting dispayed in Module dropdown at upload document page ( issue observed while user transverse through Consolidated view via click on icon through Project view)"/>
    <m/>
    <x v="0"/>
    <s v="9/2/2024_x000a_Deactive module should not displayed to the user when accessing module from document upload page"/>
    <m/>
    <m/>
    <m/>
  </r>
</pivotCacheRecords>
</file>

<file path=xl/pivotCache/pivotCacheRecords4.xml><?xml version="1.0" encoding="utf-8"?>
<pivotCacheRecords xmlns="http://schemas.openxmlformats.org/spreadsheetml/2006/main" xmlns:r="http://schemas.openxmlformats.org/officeDocument/2006/relationships" count="41">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pivotCacheRecords>
</file>

<file path=xl/pivotCache/pivotCacheRecords5.xml><?xml version="1.0" encoding="utf-8"?>
<pivotCacheRecords xmlns="http://schemas.openxmlformats.org/spreadsheetml/2006/main" xmlns:r="http://schemas.openxmlformats.org/officeDocument/2006/relationships" count="41">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Cache/pivotCacheRecords6.xml><?xml version="1.0" encoding="utf-8"?>
<pivotCacheRecords xmlns="http://schemas.openxmlformats.org/spreadsheetml/2006/main" xmlns:r="http://schemas.openxmlformats.org/officeDocument/2006/relationships" count="30">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pivotCacheRecords>
</file>

<file path=xl/pivotCache/pivotCacheRecords7.xml><?xml version="1.0" encoding="utf-8"?>
<pivotCacheRecords xmlns="http://schemas.openxmlformats.org/spreadsheetml/2006/main" xmlns:r="http://schemas.openxmlformats.org/officeDocument/2006/relationships" count="37">
  <r>
    <x v="0"/>
    <x v="0"/>
    <x v="0"/>
    <x v="0"/>
    <x v="0"/>
    <x v="0"/>
    <x v="0"/>
    <x v="0"/>
    <x v="0"/>
    <x v="0"/>
    <x v="0"/>
    <x v="0"/>
    <x v="0"/>
    <x v="0"/>
    <x v="0"/>
    <x v="0"/>
    <x v="0"/>
    <x v="0"/>
    <x v="0"/>
    <x v="0"/>
    <x v="0"/>
    <x v="0"/>
  </r>
  <r>
    <x v="1"/>
    <x v="0"/>
    <x v="0"/>
    <x v="1"/>
    <x v="0"/>
    <x v="0"/>
    <x v="0"/>
    <x v="0"/>
    <x v="1"/>
    <x v="1"/>
    <x v="1"/>
    <x v="1"/>
    <x v="0"/>
    <x v="0"/>
    <x v="0"/>
    <x v="0"/>
    <x v="0"/>
    <x v="0"/>
    <x v="0"/>
    <x v="0"/>
    <x v="0"/>
    <x v="0"/>
  </r>
  <r>
    <x v="2"/>
    <x v="0"/>
    <x v="0"/>
    <x v="2"/>
    <x v="0"/>
    <x v="1"/>
    <x v="0"/>
    <x v="0"/>
    <x v="2"/>
    <x v="2"/>
    <x v="2"/>
    <x v="2"/>
    <x v="0"/>
    <x v="0"/>
    <x v="0"/>
    <x v="0"/>
    <x v="0"/>
    <x v="0"/>
    <x v="0"/>
    <x v="0"/>
    <x v="0"/>
    <x v="0"/>
  </r>
  <r>
    <x v="3"/>
    <x v="0"/>
    <x v="0"/>
    <x v="0"/>
    <x v="0"/>
    <x v="1"/>
    <x v="0"/>
    <x v="0"/>
    <x v="3"/>
    <x v="2"/>
    <x v="2"/>
    <x v="3"/>
    <x v="0"/>
    <x v="0"/>
    <x v="0"/>
    <x v="0"/>
    <x v="0"/>
    <x v="0"/>
    <x v="0"/>
    <x v="0"/>
    <x v="0"/>
    <x v="0"/>
  </r>
  <r>
    <x v="4"/>
    <x v="0"/>
    <x v="0"/>
    <x v="0"/>
    <x v="0"/>
    <x v="1"/>
    <x v="0"/>
    <x v="0"/>
    <x v="4"/>
    <x v="2"/>
    <x v="2"/>
    <x v="4"/>
    <x v="0"/>
    <x v="0"/>
    <x v="0"/>
    <x v="0"/>
    <x v="0"/>
    <x v="0"/>
    <x v="0"/>
    <x v="0"/>
    <x v="0"/>
    <x v="0"/>
  </r>
  <r>
    <x v="5"/>
    <x v="0"/>
    <x v="0"/>
    <x v="0"/>
    <x v="0"/>
    <x v="1"/>
    <x v="0"/>
    <x v="0"/>
    <x v="5"/>
    <x v="2"/>
    <x v="2"/>
    <x v="5"/>
    <x v="0"/>
    <x v="0"/>
    <x v="0"/>
    <x v="0"/>
    <x v="0"/>
    <x v="0"/>
    <x v="0"/>
    <x v="0"/>
    <x v="0"/>
    <x v="0"/>
  </r>
  <r>
    <x v="6"/>
    <x v="0"/>
    <x v="0"/>
    <x v="0"/>
    <x v="0"/>
    <x v="1"/>
    <x v="0"/>
    <x v="0"/>
    <x v="6"/>
    <x v="2"/>
    <x v="2"/>
    <x v="6"/>
    <x v="0"/>
    <x v="1"/>
    <x v="0"/>
    <x v="0"/>
    <x v="0"/>
    <x v="0"/>
    <x v="0"/>
    <x v="0"/>
    <x v="0"/>
    <x v="0"/>
  </r>
  <r>
    <x v="7"/>
    <x v="0"/>
    <x v="0"/>
    <x v="3"/>
    <x v="0"/>
    <x v="1"/>
    <x v="0"/>
    <x v="0"/>
    <x v="7"/>
    <x v="2"/>
    <x v="2"/>
    <x v="7"/>
    <x v="0"/>
    <x v="1"/>
    <x v="0"/>
    <x v="0"/>
    <x v="0"/>
    <x v="0"/>
    <x v="0"/>
    <x v="0"/>
    <x v="0"/>
    <x v="0"/>
  </r>
  <r>
    <x v="8"/>
    <x v="0"/>
    <x v="0"/>
    <x v="1"/>
    <x v="0"/>
    <x v="2"/>
    <x v="0"/>
    <x v="0"/>
    <x v="8"/>
    <x v="3"/>
    <x v="3"/>
    <x v="8"/>
    <x v="0"/>
    <x v="0"/>
    <x v="1"/>
    <x v="0"/>
    <x v="1"/>
    <x v="0"/>
    <x v="0"/>
    <x v="0"/>
    <x v="0"/>
    <x v="0"/>
  </r>
  <r>
    <x v="9"/>
    <x v="0"/>
    <x v="0"/>
    <x v="1"/>
    <x v="0"/>
    <x v="1"/>
    <x v="0"/>
    <x v="0"/>
    <x v="9"/>
    <x v="4"/>
    <x v="4"/>
    <x v="9"/>
    <x v="0"/>
    <x v="1"/>
    <x v="0"/>
    <x v="0"/>
    <x v="2"/>
    <x v="0"/>
    <x v="0"/>
    <x v="0"/>
    <x v="0"/>
    <x v="0"/>
  </r>
  <r>
    <x v="10"/>
    <x v="0"/>
    <x v="0"/>
    <x v="4"/>
    <x v="0"/>
    <x v="1"/>
    <x v="0"/>
    <x v="0"/>
    <x v="10"/>
    <x v="4"/>
    <x v="5"/>
    <x v="8"/>
    <x v="0"/>
    <x v="1"/>
    <x v="1"/>
    <x v="0"/>
    <x v="2"/>
    <x v="0"/>
    <x v="0"/>
    <x v="0"/>
    <x v="0"/>
    <x v="0"/>
  </r>
  <r>
    <x v="11"/>
    <x v="0"/>
    <x v="0"/>
    <x v="5"/>
    <x v="0"/>
    <x v="1"/>
    <x v="0"/>
    <x v="0"/>
    <x v="11"/>
    <x v="5"/>
    <x v="6"/>
    <x v="10"/>
    <x v="0"/>
    <x v="1"/>
    <x v="1"/>
    <x v="0"/>
    <x v="0"/>
    <x v="0"/>
    <x v="0"/>
    <x v="0"/>
    <x v="0"/>
    <x v="0"/>
  </r>
  <r>
    <x v="12"/>
    <x v="0"/>
    <x v="0"/>
    <x v="6"/>
    <x v="0"/>
    <x v="1"/>
    <x v="0"/>
    <x v="0"/>
    <x v="12"/>
    <x v="5"/>
    <x v="7"/>
    <x v="10"/>
    <x v="0"/>
    <x v="1"/>
    <x v="1"/>
    <x v="0"/>
    <x v="0"/>
    <x v="0"/>
    <x v="0"/>
    <x v="0"/>
    <x v="0"/>
    <x v="0"/>
  </r>
  <r>
    <x v="13"/>
    <x v="0"/>
    <x v="0"/>
    <x v="1"/>
    <x v="0"/>
    <x v="1"/>
    <x v="0"/>
    <x v="0"/>
    <x v="13"/>
    <x v="6"/>
    <x v="8"/>
    <x v="11"/>
    <x v="0"/>
    <x v="1"/>
    <x v="0"/>
    <x v="0"/>
    <x v="0"/>
    <x v="0"/>
    <x v="0"/>
    <x v="0"/>
    <x v="0"/>
    <x v="0"/>
  </r>
  <r>
    <x v="14"/>
    <x v="0"/>
    <x v="0"/>
    <x v="1"/>
    <x v="0"/>
    <x v="1"/>
    <x v="0"/>
    <x v="0"/>
    <x v="14"/>
    <x v="7"/>
    <x v="9"/>
    <x v="12"/>
    <x v="0"/>
    <x v="1"/>
    <x v="0"/>
    <x v="0"/>
    <x v="0"/>
    <x v="0"/>
    <x v="0"/>
    <x v="0"/>
    <x v="0"/>
    <x v="0"/>
  </r>
  <r>
    <x v="15"/>
    <x v="0"/>
    <x v="0"/>
    <x v="1"/>
    <x v="0"/>
    <x v="1"/>
    <x v="0"/>
    <x v="0"/>
    <x v="15"/>
    <x v="7"/>
    <x v="10"/>
    <x v="13"/>
    <x v="0"/>
    <x v="1"/>
    <x v="1"/>
    <x v="0"/>
    <x v="0"/>
    <x v="0"/>
    <x v="0"/>
    <x v="0"/>
    <x v="0"/>
    <x v="0"/>
  </r>
  <r>
    <x v="16"/>
    <x v="0"/>
    <x v="1"/>
    <x v="1"/>
    <x v="0"/>
    <x v="1"/>
    <x v="0"/>
    <x v="0"/>
    <x v="16"/>
    <x v="8"/>
    <x v="11"/>
    <x v="14"/>
    <x v="0"/>
    <x v="1"/>
    <x v="0"/>
    <x v="0"/>
    <x v="0"/>
    <x v="0"/>
    <x v="0"/>
    <x v="0"/>
    <x v="0"/>
    <x v="0"/>
  </r>
  <r>
    <x v="17"/>
    <x v="0"/>
    <x v="0"/>
    <x v="1"/>
    <x v="0"/>
    <x v="1"/>
    <x v="0"/>
    <x v="0"/>
    <x v="17"/>
    <x v="9"/>
    <x v="12"/>
    <x v="15"/>
    <x v="0"/>
    <x v="1"/>
    <x v="1"/>
    <x v="0"/>
    <x v="0"/>
    <x v="0"/>
    <x v="0"/>
    <x v="0"/>
    <x v="0"/>
    <x v="0"/>
  </r>
  <r>
    <x v="18"/>
    <x v="0"/>
    <x v="0"/>
    <x v="1"/>
    <x v="0"/>
    <x v="1"/>
    <x v="0"/>
    <x v="0"/>
    <x v="18"/>
    <x v="8"/>
    <x v="13"/>
    <x v="15"/>
    <x v="0"/>
    <x v="1"/>
    <x v="1"/>
    <x v="0"/>
    <x v="0"/>
    <x v="0"/>
    <x v="0"/>
    <x v="0"/>
    <x v="0"/>
    <x v="0"/>
  </r>
  <r>
    <x v="19"/>
    <x v="0"/>
    <x v="0"/>
    <x v="1"/>
    <x v="0"/>
    <x v="3"/>
    <x v="0"/>
    <x v="0"/>
    <x v="19"/>
    <x v="10"/>
    <x v="14"/>
    <x v="16"/>
    <x v="0"/>
    <x v="0"/>
    <x v="2"/>
    <x v="0"/>
    <x v="2"/>
    <x v="0"/>
    <x v="0"/>
    <x v="0"/>
    <x v="0"/>
    <x v="0"/>
  </r>
  <r>
    <x v="20"/>
    <x v="0"/>
    <x v="0"/>
    <x v="1"/>
    <x v="0"/>
    <x v="3"/>
    <x v="0"/>
    <x v="0"/>
    <x v="20"/>
    <x v="10"/>
    <x v="14"/>
    <x v="17"/>
    <x v="0"/>
    <x v="0"/>
    <x v="2"/>
    <x v="0"/>
    <x v="2"/>
    <x v="0"/>
    <x v="0"/>
    <x v="0"/>
    <x v="0"/>
    <x v="0"/>
  </r>
  <r>
    <x v="21"/>
    <x v="0"/>
    <x v="0"/>
    <x v="1"/>
    <x v="0"/>
    <x v="3"/>
    <x v="0"/>
    <x v="0"/>
    <x v="21"/>
    <x v="10"/>
    <x v="14"/>
    <x v="17"/>
    <x v="0"/>
    <x v="0"/>
    <x v="2"/>
    <x v="0"/>
    <x v="2"/>
    <x v="0"/>
    <x v="0"/>
    <x v="0"/>
    <x v="0"/>
    <x v="0"/>
  </r>
  <r>
    <x v="22"/>
    <x v="0"/>
    <x v="0"/>
    <x v="1"/>
    <x v="0"/>
    <x v="3"/>
    <x v="0"/>
    <x v="0"/>
    <x v="22"/>
    <x v="11"/>
    <x v="14"/>
    <x v="18"/>
    <x v="0"/>
    <x v="0"/>
    <x v="0"/>
    <x v="0"/>
    <x v="2"/>
    <x v="0"/>
    <x v="0"/>
    <x v="0"/>
    <x v="0"/>
    <x v="0"/>
  </r>
  <r>
    <x v="23"/>
    <x v="0"/>
    <x v="0"/>
    <x v="1"/>
    <x v="0"/>
    <x v="3"/>
    <x v="0"/>
    <x v="0"/>
    <x v="23"/>
    <x v="12"/>
    <x v="15"/>
    <x v="19"/>
    <x v="0"/>
    <x v="0"/>
    <x v="2"/>
    <x v="0"/>
    <x v="2"/>
    <x v="0"/>
    <x v="0"/>
    <x v="0"/>
    <x v="0"/>
    <x v="0"/>
  </r>
  <r>
    <x v="24"/>
    <x v="0"/>
    <x v="0"/>
    <x v="1"/>
    <x v="0"/>
    <x v="3"/>
    <x v="0"/>
    <x v="0"/>
    <x v="24"/>
    <x v="10"/>
    <x v="15"/>
    <x v="19"/>
    <x v="0"/>
    <x v="0"/>
    <x v="2"/>
    <x v="0"/>
    <x v="2"/>
    <x v="0"/>
    <x v="0"/>
    <x v="0"/>
    <x v="0"/>
    <x v="0"/>
  </r>
  <r>
    <x v="25"/>
    <x v="0"/>
    <x v="0"/>
    <x v="1"/>
    <x v="0"/>
    <x v="3"/>
    <x v="0"/>
    <x v="0"/>
    <x v="25"/>
    <x v="13"/>
    <x v="15"/>
    <x v="19"/>
    <x v="0"/>
    <x v="0"/>
    <x v="2"/>
    <x v="0"/>
    <x v="2"/>
    <x v="0"/>
    <x v="0"/>
    <x v="0"/>
    <x v="0"/>
    <x v="0"/>
  </r>
  <r>
    <x v="26"/>
    <x v="0"/>
    <x v="0"/>
    <x v="1"/>
    <x v="0"/>
    <x v="3"/>
    <x v="0"/>
    <x v="0"/>
    <x v="26"/>
    <x v="14"/>
    <x v="16"/>
    <x v="15"/>
    <x v="0"/>
    <x v="1"/>
    <x v="1"/>
    <x v="0"/>
    <x v="2"/>
    <x v="0"/>
    <x v="0"/>
    <x v="0"/>
    <x v="0"/>
    <x v="0"/>
  </r>
  <r>
    <x v="27"/>
    <x v="0"/>
    <x v="0"/>
    <x v="1"/>
    <x v="0"/>
    <x v="2"/>
    <x v="0"/>
    <x v="0"/>
    <x v="27"/>
    <x v="15"/>
    <x v="17"/>
    <x v="20"/>
    <x v="0"/>
    <x v="0"/>
    <x v="1"/>
    <x v="0"/>
    <x v="2"/>
    <x v="0"/>
    <x v="0"/>
    <x v="0"/>
    <x v="0"/>
    <x v="0"/>
  </r>
  <r>
    <x v="28"/>
    <x v="0"/>
    <x v="0"/>
    <x v="1"/>
    <x v="0"/>
    <x v="2"/>
    <x v="0"/>
    <x v="0"/>
    <x v="28"/>
    <x v="15"/>
    <x v="18"/>
    <x v="21"/>
    <x v="0"/>
    <x v="2"/>
    <x v="3"/>
    <x v="0"/>
    <x v="2"/>
    <x v="0"/>
    <x v="0"/>
    <x v="0"/>
    <x v="0"/>
    <x v="0"/>
  </r>
  <r>
    <x v="29"/>
    <x v="1"/>
    <x v="1"/>
    <x v="1"/>
    <x v="1"/>
    <x v="2"/>
    <x v="0"/>
    <x v="0"/>
    <x v="29"/>
    <x v="16"/>
    <x v="19"/>
    <x v="22"/>
    <x v="0"/>
    <x v="2"/>
    <x v="3"/>
    <x v="0"/>
    <x v="2"/>
    <x v="0"/>
    <x v="0"/>
    <x v="0"/>
    <x v="0"/>
    <x v="0"/>
  </r>
  <r>
    <x v="30"/>
    <x v="1"/>
    <x v="1"/>
    <x v="1"/>
    <x v="2"/>
    <x v="1"/>
    <x v="0"/>
    <x v="0"/>
    <x v="30"/>
    <x v="17"/>
    <x v="20"/>
    <x v="15"/>
    <x v="0"/>
    <x v="1"/>
    <x v="1"/>
    <x v="0"/>
    <x v="2"/>
    <x v="0"/>
    <x v="0"/>
    <x v="0"/>
    <x v="0"/>
    <x v="0"/>
  </r>
  <r>
    <x v="31"/>
    <x v="0"/>
    <x v="0"/>
    <x v="1"/>
    <x v="1"/>
    <x v="1"/>
    <x v="0"/>
    <x v="0"/>
    <x v="31"/>
    <x v="18"/>
    <x v="21"/>
    <x v="23"/>
    <x v="0"/>
    <x v="1"/>
    <x v="1"/>
    <x v="0"/>
    <x v="0"/>
    <x v="0"/>
    <x v="0"/>
    <x v="0"/>
    <x v="0"/>
    <x v="0"/>
  </r>
  <r>
    <x v="32"/>
    <x v="0"/>
    <x v="0"/>
    <x v="1"/>
    <x v="1"/>
    <x v="1"/>
    <x v="0"/>
    <x v="0"/>
    <x v="32"/>
    <x v="19"/>
    <x v="22"/>
    <x v="15"/>
    <x v="0"/>
    <x v="1"/>
    <x v="1"/>
    <x v="0"/>
    <x v="2"/>
    <x v="0"/>
    <x v="0"/>
    <x v="0"/>
    <x v="0"/>
    <x v="0"/>
  </r>
  <r>
    <x v="33"/>
    <x v="0"/>
    <x v="0"/>
    <x v="1"/>
    <x v="1"/>
    <x v="1"/>
    <x v="0"/>
    <x v="0"/>
    <x v="33"/>
    <x v="18"/>
    <x v="23"/>
    <x v="24"/>
    <x v="0"/>
    <x v="1"/>
    <x v="0"/>
    <x v="0"/>
    <x v="2"/>
    <x v="0"/>
    <x v="0"/>
    <x v="0"/>
    <x v="0"/>
    <x v="0"/>
  </r>
  <r>
    <x v="34"/>
    <x v="0"/>
    <x v="0"/>
    <x v="1"/>
    <x v="1"/>
    <x v="1"/>
    <x v="0"/>
    <x v="0"/>
    <x v="34"/>
    <x v="19"/>
    <x v="24"/>
    <x v="15"/>
    <x v="0"/>
    <x v="1"/>
    <x v="1"/>
    <x v="0"/>
    <x v="2"/>
    <x v="0"/>
    <x v="0"/>
    <x v="0"/>
    <x v="0"/>
    <x v="0"/>
  </r>
  <r>
    <x v="35"/>
    <x v="0"/>
    <x v="0"/>
    <x v="1"/>
    <x v="1"/>
    <x v="1"/>
    <x v="0"/>
    <x v="0"/>
    <x v="35"/>
    <x v="19"/>
    <x v="25"/>
    <x v="15"/>
    <x v="0"/>
    <x v="1"/>
    <x v="1"/>
    <x v="0"/>
    <x v="2"/>
    <x v="0"/>
    <x v="0"/>
    <x v="0"/>
    <x v="0"/>
    <x v="0"/>
  </r>
  <r>
    <x v="36"/>
    <x v="0"/>
    <x v="0"/>
    <x v="1"/>
    <x v="1"/>
    <x v="1"/>
    <x v="0"/>
    <x v="0"/>
    <x v="36"/>
    <x v="19"/>
    <x v="26"/>
    <x v="25"/>
    <x v="0"/>
    <x v="1"/>
    <x v="0"/>
    <x v="0"/>
    <x v="2"/>
    <x v="0"/>
    <x v="0"/>
    <x v="0"/>
    <x v="0"/>
    <x v="0"/>
  </r>
</pivotCacheRecords>
</file>

<file path=xl/pivotCache/pivotCacheRecords8.xml><?xml version="1.0" encoding="utf-8"?>
<pivotCacheRecords xmlns="http://schemas.openxmlformats.org/spreadsheetml/2006/main" xmlns:r="http://schemas.openxmlformats.org/officeDocument/2006/relationships" count="18">
  <r>
    <x v="0"/>
    <x v="0"/>
    <x v="0"/>
    <x v="0"/>
    <x v="0"/>
    <x v="0"/>
    <x v="0"/>
    <x v="0"/>
    <x v="0"/>
    <x v="0"/>
    <x v="0"/>
    <x v="0"/>
    <x v="0"/>
    <x v="0"/>
    <x v="0"/>
    <x v="0"/>
  </r>
  <r>
    <x v="1"/>
    <x v="0"/>
    <x v="0"/>
    <x v="0"/>
    <x v="0"/>
    <x v="0"/>
    <x v="1"/>
    <x v="1"/>
    <x v="1"/>
    <x v="0"/>
    <x v="0"/>
    <x v="1"/>
    <x v="1"/>
    <x v="0"/>
    <x v="0"/>
    <x v="0"/>
  </r>
  <r>
    <x v="2"/>
    <x v="0"/>
    <x v="0"/>
    <x v="0"/>
    <x v="0"/>
    <x v="0"/>
    <x v="0"/>
    <x v="0"/>
    <x v="2"/>
    <x v="0"/>
    <x v="0"/>
    <x v="1"/>
    <x v="2"/>
    <x v="0"/>
    <x v="0"/>
    <x v="0"/>
  </r>
  <r>
    <x v="3"/>
    <x v="0"/>
    <x v="0"/>
    <x v="0"/>
    <x v="0"/>
    <x v="0"/>
    <x v="0"/>
    <x v="0"/>
    <x v="3"/>
    <x v="0"/>
    <x v="0"/>
    <x v="0"/>
    <x v="3"/>
    <x v="0"/>
    <x v="0"/>
    <x v="0"/>
  </r>
  <r>
    <x v="4"/>
    <x v="0"/>
    <x v="0"/>
    <x v="0"/>
    <x v="0"/>
    <x v="0"/>
    <x v="0"/>
    <x v="0"/>
    <x v="4"/>
    <x v="0"/>
    <x v="0"/>
    <x v="0"/>
    <x v="4"/>
    <x v="0"/>
    <x v="0"/>
    <x v="0"/>
  </r>
  <r>
    <x v="5"/>
    <x v="0"/>
    <x v="0"/>
    <x v="0"/>
    <x v="0"/>
    <x v="0"/>
    <x v="0"/>
    <x v="0"/>
    <x v="5"/>
    <x v="0"/>
    <x v="0"/>
    <x v="1"/>
    <x v="5"/>
    <x v="0"/>
    <x v="0"/>
    <x v="0"/>
  </r>
  <r>
    <x v="6"/>
    <x v="0"/>
    <x v="0"/>
    <x v="0"/>
    <x v="0"/>
    <x v="0"/>
    <x v="0"/>
    <x v="0"/>
    <x v="6"/>
    <x v="0"/>
    <x v="0"/>
    <x v="1"/>
    <x v="6"/>
    <x v="0"/>
    <x v="0"/>
    <x v="0"/>
  </r>
  <r>
    <x v="7"/>
    <x v="0"/>
    <x v="0"/>
    <x v="0"/>
    <x v="0"/>
    <x v="0"/>
    <x v="0"/>
    <x v="0"/>
    <x v="7"/>
    <x v="0"/>
    <x v="0"/>
    <x v="1"/>
    <x v="7"/>
    <x v="0"/>
    <x v="0"/>
    <x v="0"/>
  </r>
  <r>
    <x v="8"/>
    <x v="0"/>
    <x v="0"/>
    <x v="0"/>
    <x v="0"/>
    <x v="0"/>
    <x v="2"/>
    <x v="0"/>
    <x v="8"/>
    <x v="0"/>
    <x v="0"/>
    <x v="0"/>
    <x v="8"/>
    <x v="0"/>
    <x v="0"/>
    <x v="0"/>
  </r>
  <r>
    <x v="9"/>
    <x v="0"/>
    <x v="0"/>
    <x v="0"/>
    <x v="0"/>
    <x v="0"/>
    <x v="2"/>
    <x v="0"/>
    <x v="9"/>
    <x v="0"/>
    <x v="0"/>
    <x v="0"/>
    <x v="9"/>
    <x v="0"/>
    <x v="0"/>
    <x v="0"/>
  </r>
  <r>
    <x v="10"/>
    <x v="0"/>
    <x v="0"/>
    <x v="0"/>
    <x v="0"/>
    <x v="0"/>
    <x v="2"/>
    <x v="1"/>
    <x v="10"/>
    <x v="0"/>
    <x v="0"/>
    <x v="1"/>
    <x v="10"/>
    <x v="0"/>
    <x v="0"/>
    <x v="0"/>
  </r>
  <r>
    <x v="11"/>
    <x v="0"/>
    <x v="0"/>
    <x v="0"/>
    <x v="0"/>
    <x v="0"/>
    <x v="2"/>
    <x v="1"/>
    <x v="11"/>
    <x v="0"/>
    <x v="0"/>
    <x v="0"/>
    <x v="11"/>
    <x v="0"/>
    <x v="0"/>
    <x v="0"/>
  </r>
  <r>
    <x v="12"/>
    <x v="0"/>
    <x v="1"/>
    <x v="0"/>
    <x v="0"/>
    <x v="0"/>
    <x v="1"/>
    <x v="1"/>
    <x v="12"/>
    <x v="0"/>
    <x v="1"/>
    <x v="2"/>
    <x v="12"/>
    <x v="0"/>
    <x v="0"/>
    <x v="0"/>
  </r>
  <r>
    <x v="13"/>
    <x v="0"/>
    <x v="1"/>
    <x v="0"/>
    <x v="0"/>
    <x v="0"/>
    <x v="0"/>
    <x v="0"/>
    <x v="13"/>
    <x v="0"/>
    <x v="1"/>
    <x v="2"/>
    <x v="13"/>
    <x v="0"/>
    <x v="0"/>
    <x v="0"/>
  </r>
  <r>
    <x v="14"/>
    <x v="0"/>
    <x v="1"/>
    <x v="0"/>
    <x v="0"/>
    <x v="0"/>
    <x v="0"/>
    <x v="1"/>
    <x v="14"/>
    <x v="0"/>
    <x v="1"/>
    <x v="2"/>
    <x v="14"/>
    <x v="0"/>
    <x v="0"/>
    <x v="0"/>
  </r>
  <r>
    <x v="15"/>
    <x v="0"/>
    <x v="1"/>
    <x v="0"/>
    <x v="0"/>
    <x v="0"/>
    <x v="0"/>
    <x v="1"/>
    <x v="15"/>
    <x v="0"/>
    <x v="1"/>
    <x v="2"/>
    <x v="15"/>
    <x v="0"/>
    <x v="0"/>
    <x v="0"/>
  </r>
  <r>
    <x v="16"/>
    <x v="0"/>
    <x v="1"/>
    <x v="0"/>
    <x v="0"/>
    <x v="0"/>
    <x v="1"/>
    <x v="1"/>
    <x v="16"/>
    <x v="0"/>
    <x v="1"/>
    <x v="2"/>
    <x v="16"/>
    <x v="0"/>
    <x v="0"/>
    <x v="0"/>
  </r>
  <r>
    <x v="17"/>
    <x v="0"/>
    <x v="1"/>
    <x v="0"/>
    <x v="0"/>
    <x v="0"/>
    <x v="1"/>
    <x v="1"/>
    <x v="17"/>
    <x v="0"/>
    <x v="1"/>
    <x v="2"/>
    <x v="17"/>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4"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C23" firstHeaderRow="1" firstDataRow="1" firstDataCol="1"/>
  <pivotFields count="17">
    <pivotField dataField="1" compact="0" showAll="0">
      <items count="42">
        <item x="2"/>
        <item x="3"/>
        <item x="4"/>
        <item x="5"/>
        <item x="6"/>
        <item x="7"/>
        <item x="8"/>
        <item x="9"/>
        <item x="10"/>
        <item x="11"/>
        <item x="12"/>
        <item x="13"/>
        <item x="14"/>
        <item x="15"/>
        <item x="16"/>
        <item x="17"/>
        <item x="18"/>
        <item x="19"/>
        <item x="20"/>
        <item x="21"/>
        <item x="22"/>
        <item x="23"/>
        <item x="24"/>
        <item x="25"/>
        <item x="0"/>
        <item x="1"/>
        <item x="26"/>
        <item x="27"/>
        <item x="28"/>
        <item x="29"/>
        <item x="30"/>
        <item x="31"/>
        <item x="32"/>
        <item x="33"/>
        <item x="34"/>
        <item x="35"/>
        <item x="36"/>
        <item x="37"/>
        <item x="38"/>
        <item x="39"/>
        <item x="40"/>
        <item t="default"/>
      </items>
    </pivotField>
    <pivotField compact="0" showAll="0">
      <items count="3">
        <item x="0"/>
        <item x="1"/>
        <item t="default"/>
      </items>
    </pivotField>
    <pivotField axis="axisRow" compact="0" multipleItemSelectionAllowed="1" showAll="0">
      <items count="3">
        <item x="0"/>
        <item h="1" x="1"/>
        <item t="default"/>
      </items>
    </pivotField>
    <pivotField compact="0" showAll="0">
      <items count="8">
        <item x="1"/>
        <item x="0"/>
        <item x="2"/>
        <item x="3"/>
        <item x="4"/>
        <item x="5"/>
        <item x="6"/>
        <item t="default"/>
      </items>
    </pivotField>
    <pivotField compact="0" showAll="0">
      <items count="4">
        <item x="0"/>
        <item x="1"/>
        <item x="2"/>
        <item t="default"/>
      </items>
    </pivotField>
    <pivotField compact="0" showAll="0">
      <items count="5">
        <item x="1"/>
        <item x="2"/>
        <item x="0"/>
        <item x="3"/>
        <item t="default"/>
      </items>
    </pivotField>
    <pivotField compact="0" showAll="0"/>
    <pivotField compact="0" showAll="0">
      <items count="2">
        <item x="0"/>
        <item t="default"/>
      </items>
    </pivotField>
    <pivotField compact="0" showAll="0">
      <items count="42">
        <item x="0"/>
        <item x="1"/>
        <item x="2"/>
        <item x="3"/>
        <item x="4"/>
        <item x="5"/>
        <item x="6"/>
        <item x="7"/>
        <item x="8"/>
        <item x="9"/>
        <item x="10"/>
        <item x="11"/>
        <item x="12"/>
        <item x="13"/>
        <item x="14"/>
        <item x="15"/>
        <item x="16"/>
        <item x="19"/>
        <item x="20"/>
        <item x="21"/>
        <item x="22"/>
        <item x="23"/>
        <item x="24"/>
        <item x="25"/>
        <item x="17"/>
        <item x="18"/>
        <item x="26"/>
        <item x="27"/>
        <item x="28"/>
        <item x="29"/>
        <item x="30"/>
        <item x="31"/>
        <item x="32"/>
        <item x="33"/>
        <item x="34"/>
        <item x="35"/>
        <item x="36"/>
        <item x="37"/>
        <item x="38"/>
        <item x="39"/>
        <item x="40"/>
        <item t="default"/>
      </items>
    </pivotField>
    <pivotField compact="0" showAll="0">
      <items count="23">
        <item x="1"/>
        <item x="2"/>
        <item x="3"/>
        <item x="4"/>
        <item x="5"/>
        <item x="6"/>
        <item x="7"/>
        <item x="8"/>
        <item x="9"/>
        <item x="0"/>
        <item x="10"/>
        <item x="11"/>
        <item x="12"/>
        <item x="13"/>
        <item x="14"/>
        <item x="15"/>
        <item x="16"/>
        <item x="17"/>
        <item x="18"/>
        <item x="19"/>
        <item x="20"/>
        <item x="21"/>
        <item t="default"/>
      </items>
    </pivotField>
    <pivotField compact="0" showAll="0">
      <items count="32">
        <item x="1"/>
        <item x="2"/>
        <item x="3"/>
        <item x="8"/>
        <item x="9"/>
        <item x="10"/>
        <item x="11"/>
        <item x="12"/>
        <item x="13"/>
        <item x="14"/>
        <item x="15"/>
        <item x="0"/>
        <item x="4"/>
        <item x="5"/>
        <item x="6"/>
        <item x="7"/>
        <item x="16"/>
        <item x="17"/>
        <item x="18"/>
        <item x="19"/>
        <item x="20"/>
        <item x="21"/>
        <item x="22"/>
        <item x="23"/>
        <item x="24"/>
        <item x="25"/>
        <item x="26"/>
        <item x="27"/>
        <item x="28"/>
        <item x="29"/>
        <item x="3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compact="0" showAll="0"/>
    <pivotField compact="0" showAll="0">
      <items count="2">
        <item x="0"/>
        <item t="default"/>
      </items>
    </pivotField>
    <pivotField compact="0" showAll="0">
      <items count="4">
        <item x="0"/>
        <item x="2"/>
        <item x="1"/>
        <item t="default"/>
      </items>
    </pivotField>
    <pivotField compact="0" showAll="0">
      <items count="3">
        <item x="1"/>
        <item x="0"/>
        <item t="default"/>
      </items>
    </pivotField>
  </pivotFields>
  <rowFields count="1">
    <field x="2"/>
  </rowFields>
  <rowItems count="2">
    <i>
      <x/>
    </i>
    <i t="grand">
      <x/>
    </i>
  </rowItems>
  <colItems count="1">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5"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I17:M21" firstHeaderRow="1" firstDataRow="2" firstDataCol="1" rowPageCount="1" colPageCount="1"/>
  <pivotFields count="21">
    <pivotField dataField="1" compact="0" showAll="0"/>
    <pivotField compact="0" showAll="0"/>
    <pivotField axis="axisRow"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Page" compact="0" showAll="0">
      <items count="3">
        <item x="0"/>
        <item h="1" x="1"/>
        <item t="default"/>
      </items>
    </pivotField>
    <pivotField compact="0" showAll="0"/>
    <pivotField axis="axisCol" compact="0" showAll="0">
      <items count="4">
        <item x="0"/>
        <item x="1"/>
        <item x="2"/>
        <item t="default"/>
      </items>
    </pivotField>
    <pivotField compact="0" showAll="0"/>
    <pivotField compact="0" showAll="0"/>
    <pivotField compact="0" showAll="0"/>
    <pivotField compact="0" showAll="0"/>
    <pivotField compact="0" showAll="0"/>
  </pivotFields>
  <rowFields count="1">
    <field x="2"/>
  </rowFields>
  <rowItems count="3">
    <i>
      <x/>
    </i>
    <i>
      <x v="1"/>
    </i>
    <i t="grand">
      <x/>
    </i>
  </rowItems>
  <colFields count="1">
    <field x="15"/>
  </colFields>
  <colItems count="4">
    <i>
      <x/>
    </i>
    <i>
      <x v="1"/>
    </i>
    <i>
      <x v="2"/>
    </i>
    <i t="grand">
      <x/>
    </i>
  </colItems>
  <pageFields count="1">
    <pageField fld="13" item="0"/>
  </pageField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6"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4:G8" firstHeaderRow="1" firstDataRow="2" firstDataCol="1"/>
  <pivotFields count="22">
    <pivotField dataField="1"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3">
        <item x="0"/>
        <item x="1"/>
        <item t="default"/>
      </items>
    </pivotField>
    <pivotField axis="axisRow"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2">
        <item x="0"/>
        <item t="default"/>
      </items>
    </pivotField>
    <pivotField compact="0" showAll="0">
      <items count="2">
        <item x="0"/>
        <item t="default"/>
      </items>
    </pivotField>
    <pivotField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21">
        <item x="0"/>
        <item x="1"/>
        <item x="2"/>
        <item x="3"/>
        <item x="4"/>
        <item x="5"/>
        <item x="6"/>
        <item x="7"/>
        <item x="8"/>
        <item x="9"/>
        <item x="10"/>
        <item x="11"/>
        <item x="12"/>
        <item x="13"/>
        <item x="14"/>
        <item x="15"/>
        <item x="16"/>
        <item x="17"/>
        <item x="18"/>
        <item x="19"/>
        <item t="default"/>
      </items>
    </pivotField>
    <pivotField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compact="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compact="0" showAll="0">
      <items count="2">
        <item x="0"/>
        <item t="default"/>
      </items>
    </pivotField>
    <pivotField compact="0" showAll="0">
      <items count="4">
        <item x="0"/>
        <item x="1"/>
        <item x="2"/>
        <item t="default"/>
      </items>
    </pivotField>
    <pivotField axis="axisCol" compact="0" showAll="0">
      <items count="5">
        <item x="0"/>
        <item x="2"/>
        <item x="1"/>
        <item x="3"/>
        <item t="default"/>
      </items>
    </pivotField>
    <pivotField compact="0" showAll="0">
      <items count="2">
        <item x="0"/>
        <item t="default"/>
      </items>
    </pivotField>
    <pivotField compact="0" showAll="0">
      <items count="4">
        <item x="0"/>
        <item x="1"/>
        <item x="2"/>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3">
    <i>
      <x/>
    </i>
    <i>
      <x v="1"/>
    </i>
    <i t="grand">
      <x/>
    </i>
  </rowItems>
  <colFields count="1">
    <field x="14"/>
  </colFields>
  <colItems count="5">
    <i>
      <x/>
    </i>
    <i>
      <x v="1"/>
    </i>
    <i>
      <x v="2"/>
    </i>
    <i>
      <x v="3"/>
    </i>
    <i t="grand">
      <x/>
    </i>
  </colItems>
  <dataFields count="1">
    <dataField name="Test execution report"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7"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J6:N10" firstHeaderRow="1" firstDataRow="2" firstDataCol="1" rowPageCount="1" colPageCount="1"/>
  <pivotFields count="16">
    <pivotField dataField="1" compact="0" showAll="0">
      <items count="19">
        <item x="0"/>
        <item x="1"/>
        <item x="2"/>
        <item x="3"/>
        <item x="4"/>
        <item x="5"/>
        <item x="6"/>
        <item x="7"/>
        <item x="8"/>
        <item x="9"/>
        <item x="10"/>
        <item x="11"/>
        <item x="12"/>
        <item x="13"/>
        <item x="14"/>
        <item x="15"/>
        <item x="16"/>
        <item x="17"/>
        <item t="default"/>
      </items>
    </pivotField>
    <pivotField compact="0" showAll="0"/>
    <pivotField compact="0" numFmtId="178" showAll="0"/>
    <pivotField compact="0" showAll="0"/>
    <pivotField compact="0" showAll="0"/>
    <pivotField compact="0" showAll="0"/>
    <pivotField axis="axisCol" compact="0" showAll="0">
      <items count="4">
        <item x="1"/>
        <item x="2"/>
        <item x="0"/>
        <item t="default"/>
      </items>
    </pivotField>
    <pivotField axis="axisRow" compact="0" showAll="0">
      <items count="3">
        <item x="1"/>
        <item x="0"/>
        <item t="default"/>
      </items>
    </pivotField>
    <pivotField compact="0" showAll="0"/>
    <pivotField compact="0" showAll="0"/>
    <pivotField compact="0" showAll="0">
      <items count="3">
        <item x="0"/>
        <item h="1" x="1"/>
        <item t="default"/>
      </items>
    </pivotField>
    <pivotField axis="axisPage" compact="0" multipleItemSelectionAllowed="1" showAll="0">
      <items count="4">
        <item h="1" x="1"/>
        <item x="2"/>
        <item x="0"/>
        <item t="default"/>
      </items>
    </pivotField>
    <pivotField compact="0" showAll="0"/>
    <pivotField compact="0" showAll="0"/>
    <pivotField compact="0" showAll="0"/>
    <pivotField compact="0" showAll="0"/>
  </pivotFields>
  <rowFields count="1">
    <field x="7"/>
  </rowFields>
  <rowItems count="3">
    <i>
      <x/>
    </i>
    <i>
      <x v="1"/>
    </i>
    <i t="grand">
      <x/>
    </i>
  </rowItems>
  <colFields count="1">
    <field x="6"/>
  </colFields>
  <colItems count="4">
    <i>
      <x/>
    </i>
    <i>
      <x v="1"/>
    </i>
    <i>
      <x v="2"/>
    </i>
    <i t="grand">
      <x/>
    </i>
  </colItems>
  <pageFields count="1">
    <pageField fld="11"/>
  </pageFields>
  <dataFields count="1">
    <dataField name="Count of Sr No"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6"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11:E13" firstHeaderRow="1" firstDataRow="2" firstDataCol="1" rowPageCount="1" colPageCount="1"/>
  <pivotFields count="22">
    <pivotField dataField="1"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3">
        <item x="0"/>
        <item x="1"/>
        <item t="default"/>
      </items>
    </pivotField>
    <pivotField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2">
        <item x="0"/>
        <item t="default"/>
      </items>
    </pivotField>
    <pivotField compact="0" showAll="0">
      <items count="2">
        <item x="0"/>
        <item t="default"/>
      </items>
    </pivotField>
    <pivotField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21">
        <item x="0"/>
        <item x="1"/>
        <item x="2"/>
        <item x="3"/>
        <item x="4"/>
        <item x="5"/>
        <item x="6"/>
        <item x="7"/>
        <item x="8"/>
        <item x="9"/>
        <item x="10"/>
        <item x="11"/>
        <item x="12"/>
        <item x="13"/>
        <item x="14"/>
        <item x="15"/>
        <item x="16"/>
        <item x="17"/>
        <item x="18"/>
        <item x="19"/>
        <item t="default"/>
      </items>
    </pivotField>
    <pivotField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compact="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compact="0" showAll="0">
      <items count="2">
        <item x="0"/>
        <item t="default"/>
      </items>
    </pivotField>
    <pivotField compact="0" showAll="0">
      <items count="4">
        <item x="0"/>
        <item x="1"/>
        <item x="2"/>
        <item t="default"/>
      </items>
    </pivotField>
    <pivotField axis="axisPage" compact="0" showAll="0">
      <items count="5">
        <item x="0"/>
        <item x="2"/>
        <item x="1"/>
        <item x="3"/>
        <item t="default"/>
      </items>
    </pivotField>
    <pivotField compact="0" showAll="0">
      <items count="2">
        <item x="0"/>
        <item t="default"/>
      </items>
    </pivotField>
    <pivotField axis="axisCol" compact="0" showAll="0">
      <items count="4">
        <item x="0"/>
        <item x="1"/>
        <item x="2"/>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Items count="1">
    <i/>
  </rowItems>
  <colFields count="1">
    <field x="16"/>
  </colFields>
  <colItems count="3">
    <i>
      <x/>
    </i>
    <i>
      <x v="2"/>
    </i>
    <i t="grand">
      <x/>
    </i>
  </colItems>
  <pageFields count="1">
    <pageField fld="14" item="0"/>
  </pageFields>
  <dataFields count="1">
    <dataField name="Test execution report"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E6" firstHeaderRow="1" firstDataRow="2" firstDataCol="1"/>
  <pivotFields count="16">
    <pivotField dataField="1"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3">
        <item x="0"/>
        <item x="1"/>
        <item t="default"/>
      </items>
    </pivotField>
    <pivotField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2">
        <item x="0"/>
        <item t="default"/>
      </items>
    </pivotField>
    <pivotField compact="0" showAll="0">
      <items count="2">
        <item x="0"/>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17">
        <item x="0"/>
        <item x="1"/>
        <item x="2"/>
        <item x="3"/>
        <item x="4"/>
        <item x="5"/>
        <item x="6"/>
        <item x="7"/>
        <item x="8"/>
        <item x="9"/>
        <item x="10"/>
        <item x="11"/>
        <item x="12"/>
        <item x="13"/>
        <item x="14"/>
        <item x="15"/>
        <item t="default"/>
      </items>
    </pivotField>
    <pivotField compact="0" showAll="0">
      <items count="22">
        <item x="0"/>
        <item x="1"/>
        <item x="2"/>
        <item x="3"/>
        <item x="4"/>
        <item x="5"/>
        <item x="6"/>
        <item x="7"/>
        <item x="8"/>
        <item x="9"/>
        <item x="10"/>
        <item x="11"/>
        <item x="12"/>
        <item x="13"/>
        <item x="14"/>
        <item x="15"/>
        <item x="16"/>
        <item x="17"/>
        <item x="18"/>
        <item x="19"/>
        <item x="2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compact="0" showAll="0">
      <items count="4">
        <item x="0"/>
        <item x="1"/>
        <item x="2"/>
        <item t="default"/>
      </items>
    </pivotField>
    <pivotField axis="axisRow" compact="0" showAll="0">
      <items count="2">
        <item x="0"/>
        <item t="default"/>
      </items>
    </pivotField>
    <pivotField axis="axisCol" compact="0" showAll="0">
      <items count="4">
        <item x="0"/>
        <item x="1"/>
        <item x="2"/>
        <item t="default"/>
      </items>
    </pivotField>
  </pivotFields>
  <rowFields count="1">
    <field x="14"/>
  </rowFields>
  <rowItems count="2">
    <i>
      <x/>
    </i>
    <i t="grand">
      <x/>
    </i>
  </rowItems>
  <colFields count="1">
    <field x="15"/>
  </colFields>
  <colItems count="4">
    <i>
      <x/>
    </i>
    <i>
      <x v="1"/>
    </i>
    <i>
      <x v="2"/>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3"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11:D15" firstHeaderRow="1" firstDataRow="2" firstDataCol="1"/>
  <pivotFields count="14">
    <pivotField dataField="1" compact="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compact="0" showAll="0">
      <items count="3">
        <item x="0"/>
        <item x="1"/>
        <item t="default"/>
      </items>
    </pivotField>
    <pivotField axis="axisRow"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3">
        <item x="0"/>
        <item x="1"/>
        <item t="default"/>
      </items>
    </pivotField>
    <pivotField compact="0" showAll="0">
      <items count="2">
        <item x="0"/>
        <item t="default"/>
      </items>
    </pivotField>
    <pivotField compact="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compact="0" showAll="0">
      <items count="23">
        <item x="0"/>
        <item x="1"/>
        <item x="2"/>
        <item x="3"/>
        <item x="4"/>
        <item x="5"/>
        <item x="6"/>
        <item x="7"/>
        <item x="8"/>
        <item x="9"/>
        <item x="10"/>
        <item x="11"/>
        <item x="12"/>
        <item x="13"/>
        <item x="14"/>
        <item x="15"/>
        <item x="16"/>
        <item x="17"/>
        <item x="18"/>
        <item x="19"/>
        <item x="20"/>
        <item x="21"/>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axis="axisCol" compact="0"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E7" firstHeaderRow="1" firstDataRow="2" firstDataCol="1"/>
  <pivotFields count="12">
    <pivotField compact="0" showAll="0">
      <items count="18">
        <item x="0"/>
        <item x="1"/>
        <item x="2"/>
        <item x="3"/>
        <item x="4"/>
        <item x="5"/>
        <item x="6"/>
        <item x="7"/>
        <item x="8"/>
        <item x="9"/>
        <item x="10"/>
        <item x="11"/>
        <item x="12"/>
        <item x="13"/>
        <item x="14"/>
        <item x="15"/>
        <item x="16"/>
        <item t="default"/>
      </items>
    </pivotField>
    <pivotField dataField="1" compact="0" showAll="0">
      <items count="18">
        <item x="0"/>
        <item x="1"/>
        <item x="2"/>
        <item x="3"/>
        <item x="4"/>
        <item x="5"/>
        <item x="6"/>
        <item x="7"/>
        <item x="8"/>
        <item x="9"/>
        <item x="10"/>
        <item x="11"/>
        <item x="12"/>
        <item x="13"/>
        <item x="14"/>
        <item x="15"/>
        <item x="16"/>
        <item t="default"/>
      </items>
    </pivotField>
    <pivotField compact="0" numFmtId="178" showAll="0"/>
    <pivotField compact="0" showAll="0"/>
    <pivotField compact="0" showAll="0"/>
    <pivotField compact="0" showAll="0"/>
    <pivotField axis="axisCol" compact="0" showAll="0">
      <items count="4">
        <item x="1"/>
        <item x="2"/>
        <item x="0"/>
        <item t="default"/>
      </items>
    </pivotField>
    <pivotField axis="axisRow" compact="0" showAll="0">
      <items count="3">
        <item x="1"/>
        <item x="0"/>
        <item t="default"/>
      </items>
    </pivotField>
    <pivotField compact="0" showAll="0"/>
    <pivotField compact="0" showAll="0"/>
    <pivotField compact="0" showAll="0"/>
    <pivotField compact="0" showAll="0"/>
  </pivotFields>
  <rowFields count="1">
    <field x="7"/>
  </rowFields>
  <rowItems count="3">
    <i>
      <x/>
    </i>
    <i>
      <x v="1"/>
    </i>
    <i t="grand">
      <x/>
    </i>
  </rowItems>
  <colFields count="1">
    <field x="6"/>
  </colFields>
  <colItems count="4">
    <i>
      <x/>
    </i>
    <i>
      <x v="1"/>
    </i>
    <i>
      <x v="2"/>
    </i>
    <i t="grand">
      <x/>
    </i>
  </colItems>
  <dataFields count="1">
    <dataField name="Count of Defect ID" fld="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5" Type="http://schemas.openxmlformats.org/officeDocument/2006/relationships/pivotTable" Target="../pivotTables/pivotTable5.xml"/><Relationship Id="rId4" Type="http://schemas.openxmlformats.org/officeDocument/2006/relationships/pivotTable" Target="../pivotTables/pivotTable4.xml"/><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http://3.108.206.34/2_Testing/TechTicket"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topLeftCell="C1" workbookViewId="0">
      <selection activeCell="P6" sqref="P6"/>
    </sheetView>
  </sheetViews>
  <sheetFormatPr defaultColWidth="9.12962962962963" defaultRowHeight="13.5" customHeight="1"/>
  <cols>
    <col min="1" max="1" width="9.12962962962963" style="24"/>
    <col min="2" max="2" width="11.1296296296296" style="24" customWidth="1"/>
    <col min="3" max="6" width="8.5" style="24" customWidth="1"/>
    <col min="7" max="7" width="31.1296296296296" style="24" customWidth="1"/>
    <col min="8" max="8" width="9.37962962962963" style="24" customWidth="1"/>
    <col min="9" max="10" width="15.6296296296296" style="24" customWidth="1"/>
    <col min="11" max="15" width="9.37962962962963" style="24" customWidth="1"/>
    <col min="16" max="16" width="14.8796296296296" style="24" customWidth="1"/>
    <col min="17" max="17" width="9.37962962962963" style="24" customWidth="1"/>
    <col min="18" max="19" width="8.87962962962963"/>
    <col min="20" max="16384" width="9.12962962962963" style="24"/>
  </cols>
  <sheetData>
    <row r="1"/>
    <row r="2" ht="14.4" spans="2:16">
      <c r="B2" s="13" t="s">
        <v>0</v>
      </c>
      <c r="C2" s="13"/>
      <c r="D2" s="13"/>
      <c r="E2" s="13"/>
      <c r="F2" s="13"/>
      <c r="G2" s="13"/>
      <c r="I2" s="133" t="s">
        <v>1</v>
      </c>
      <c r="J2" s="133"/>
      <c r="K2" s="133"/>
      <c r="L2" s="133"/>
      <c r="M2" s="133"/>
      <c r="N2" s="133"/>
      <c r="O2" s="133"/>
      <c r="P2" s="133"/>
    </row>
    <row r="3" ht="28.8" spans="2:16">
      <c r="B3" s="14" t="s">
        <v>2</v>
      </c>
      <c r="C3" s="14" t="s">
        <v>3</v>
      </c>
      <c r="D3" s="14" t="s">
        <v>4</v>
      </c>
      <c r="E3" s="14" t="s">
        <v>5</v>
      </c>
      <c r="F3" s="14" t="s">
        <v>6</v>
      </c>
      <c r="G3" s="14" t="s">
        <v>7</v>
      </c>
      <c r="H3" s="131"/>
      <c r="I3" s="134" t="s">
        <v>8</v>
      </c>
      <c r="J3" s="134" t="s">
        <v>9</v>
      </c>
      <c r="K3" s="134" t="s">
        <v>10</v>
      </c>
      <c r="L3" s="134" t="s">
        <v>11</v>
      </c>
      <c r="M3" s="134" t="s">
        <v>12</v>
      </c>
      <c r="N3" s="135" t="s">
        <v>13</v>
      </c>
      <c r="O3" s="135" t="s">
        <v>14</v>
      </c>
      <c r="P3" s="135" t="s">
        <v>7</v>
      </c>
    </row>
    <row r="4" ht="28.8" spans="2:16">
      <c r="B4" s="132">
        <v>45537</v>
      </c>
      <c r="C4" s="16"/>
      <c r="D4" s="16" t="s">
        <v>15</v>
      </c>
      <c r="E4" s="16"/>
      <c r="F4" s="16">
        <v>31</v>
      </c>
      <c r="G4" s="24" t="s">
        <v>16</v>
      </c>
      <c r="I4" s="16" t="s">
        <v>17</v>
      </c>
      <c r="J4" s="16" t="s">
        <v>18</v>
      </c>
      <c r="K4" s="16">
        <f>_xlfn.IFS(J4="Initial Phase",1,J4="RAD",3,J4="Retesting",2,J4="E2E",4)</f>
        <v>1</v>
      </c>
      <c r="L4" s="132">
        <v>45537</v>
      </c>
      <c r="M4" s="136">
        <v>45537</v>
      </c>
      <c r="N4" s="137" t="s">
        <v>19</v>
      </c>
      <c r="O4" s="137" t="s">
        <v>20</v>
      </c>
      <c r="P4" s="101"/>
    </row>
    <row r="5" ht="28.8" spans="2:16">
      <c r="B5" s="132">
        <v>45538</v>
      </c>
      <c r="C5" s="16"/>
      <c r="D5" s="16" t="s">
        <v>21</v>
      </c>
      <c r="E5" s="16"/>
      <c r="F5" s="16">
        <v>41</v>
      </c>
      <c r="G5" s="16" t="s">
        <v>22</v>
      </c>
      <c r="I5" s="16" t="s">
        <v>23</v>
      </c>
      <c r="J5" s="16" t="s">
        <v>18</v>
      </c>
      <c r="K5" s="16">
        <f>_xlfn.IFS(J5="Initial Phase",1,J5="RAD",3,J5="Retesting",2,J5="E2E",4)</f>
        <v>1</v>
      </c>
      <c r="L5" s="136">
        <v>45537</v>
      </c>
      <c r="M5" s="136">
        <v>45538</v>
      </c>
      <c r="N5" s="137" t="s">
        <v>24</v>
      </c>
      <c r="O5" s="137" t="s">
        <v>25</v>
      </c>
      <c r="P5" s="101"/>
    </row>
    <row r="6" ht="28.8" spans="2:16">
      <c r="B6" s="132">
        <v>45547</v>
      </c>
      <c r="C6" s="16"/>
      <c r="D6" s="16" t="s">
        <v>26</v>
      </c>
      <c r="E6" s="16"/>
      <c r="F6" s="16">
        <v>37</v>
      </c>
      <c r="G6" s="16" t="s">
        <v>27</v>
      </c>
      <c r="I6" s="16" t="s">
        <v>17</v>
      </c>
      <c r="J6" s="16" t="s">
        <v>28</v>
      </c>
      <c r="K6" s="16">
        <f>_xlfn.IFS(J6="Initial Phase",1,J6="RAD",3,J6="Retesting",2,J6="E2E",4)</f>
        <v>2</v>
      </c>
      <c r="L6" s="132">
        <v>45545</v>
      </c>
      <c r="M6" s="132">
        <v>45547</v>
      </c>
      <c r="N6" s="137" t="s">
        <v>29</v>
      </c>
      <c r="O6" s="137" t="s">
        <v>30</v>
      </c>
      <c r="P6" s="101" t="s">
        <v>31</v>
      </c>
    </row>
    <row r="7" ht="43.2" spans="2:16">
      <c r="B7" s="132"/>
      <c r="C7" s="16"/>
      <c r="D7" s="16"/>
      <c r="E7" s="16"/>
      <c r="F7" s="16"/>
      <c r="G7" s="16"/>
      <c r="I7" s="16" t="s">
        <v>23</v>
      </c>
      <c r="J7" s="16" t="s">
        <v>28</v>
      </c>
      <c r="K7" s="16">
        <f>_xlfn.IFS(J7="Initial Phase",1,J7="RAD",3,J7="Retesting",2,J7="E2E",4)</f>
        <v>2</v>
      </c>
      <c r="L7" s="132">
        <v>45545</v>
      </c>
      <c r="M7" s="132">
        <v>45547</v>
      </c>
      <c r="N7" s="137" t="s">
        <v>32</v>
      </c>
      <c r="O7" s="137" t="s">
        <v>25</v>
      </c>
      <c r="P7" s="101" t="s">
        <v>33</v>
      </c>
    </row>
    <row r="8" ht="14.4" spans="2:16">
      <c r="B8" s="132"/>
      <c r="C8" s="16"/>
      <c r="D8" s="16"/>
      <c r="E8" s="16"/>
      <c r="F8" s="16"/>
      <c r="G8" s="16"/>
      <c r="I8" s="16"/>
      <c r="J8" s="16"/>
      <c r="K8" s="16" t="e">
        <f>_xlfn.IFS(J8="Initial Phase",1,J8="RAD",3,J8="Retesting",2,J8="E2E",4)</f>
        <v>#N/A</v>
      </c>
      <c r="L8" s="16"/>
      <c r="M8" s="138"/>
      <c r="N8" s="138"/>
      <c r="O8" s="138"/>
      <c r="P8" s="101"/>
    </row>
    <row r="9"/>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N26"/>
  <sheetViews>
    <sheetView workbookViewId="0">
      <selection activeCell="B29" sqref="B29"/>
    </sheetView>
  </sheetViews>
  <sheetFormatPr defaultColWidth="9" defaultRowHeight="14.4"/>
  <cols>
    <col min="1" max="1" width="8.25" customWidth="1"/>
    <col min="2" max="2" width="20.6666666666667"/>
    <col min="3" max="4" width="10.1111111111111"/>
    <col min="5" max="7" width="11.4444444444444"/>
    <col min="8" max="8" width="25.8796296296296"/>
    <col min="9" max="9" width="15.6296296296296" customWidth="1"/>
    <col min="10" max="10" width="23.7777777777778"/>
    <col min="11" max="13" width="17"/>
    <col min="14" max="14" width="11.4444444444444"/>
    <col min="15" max="15" width="11.5"/>
    <col min="16" max="16" width="11.3796296296296" customWidth="1"/>
    <col min="17" max="17" width="16" customWidth="1"/>
    <col min="18" max="18" width="15.8796296296296" customWidth="1"/>
  </cols>
  <sheetData>
    <row r="4" spans="2:11">
      <c r="B4" t="s">
        <v>34</v>
      </c>
      <c r="C4" t="s">
        <v>35</v>
      </c>
      <c r="J4" t="s">
        <v>36</v>
      </c>
      <c r="K4" t="s">
        <v>37</v>
      </c>
    </row>
    <row r="5" spans="2:7">
      <c r="B5" t="s">
        <v>38</v>
      </c>
      <c r="C5" t="s">
        <v>39</v>
      </c>
      <c r="D5" t="s">
        <v>40</v>
      </c>
      <c r="E5" t="s">
        <v>41</v>
      </c>
      <c r="F5" t="s">
        <v>42</v>
      </c>
      <c r="G5" t="s">
        <v>43</v>
      </c>
    </row>
    <row r="6" spans="2:11">
      <c r="B6" t="s">
        <v>17</v>
      </c>
      <c r="C6">
        <v>14</v>
      </c>
      <c r="D6">
        <v>6</v>
      </c>
      <c r="E6">
        <v>13</v>
      </c>
      <c r="F6">
        <v>1</v>
      </c>
      <c r="G6">
        <v>34</v>
      </c>
      <c r="J6" t="s">
        <v>44</v>
      </c>
      <c r="K6" t="s">
        <v>45</v>
      </c>
    </row>
    <row r="7" spans="2:14">
      <c r="B7" t="s">
        <v>23</v>
      </c>
      <c r="C7">
        <v>1</v>
      </c>
      <c r="D7"/>
      <c r="E7">
        <v>1</v>
      </c>
      <c r="F7">
        <v>1</v>
      </c>
      <c r="G7">
        <v>3</v>
      </c>
      <c r="J7" t="s">
        <v>46</v>
      </c>
      <c r="K7" t="s">
        <v>47</v>
      </c>
      <c r="L7" t="s">
        <v>48</v>
      </c>
      <c r="M7" t="s">
        <v>49</v>
      </c>
      <c r="N7" t="s">
        <v>43</v>
      </c>
    </row>
    <row r="8" spans="2:14">
      <c r="B8" t="s">
        <v>43</v>
      </c>
      <c r="C8">
        <v>15</v>
      </c>
      <c r="D8">
        <v>6</v>
      </c>
      <c r="E8">
        <v>14</v>
      </c>
      <c r="F8">
        <v>2</v>
      </c>
      <c r="G8">
        <v>37</v>
      </c>
      <c r="J8" t="s">
        <v>47</v>
      </c>
      <c r="K8">
        <v>3</v>
      </c>
      <c r="L8">
        <v>1</v>
      </c>
      <c r="M8">
        <v>2</v>
      </c>
      <c r="N8">
        <v>6</v>
      </c>
    </row>
    <row r="9" spans="2:14">
      <c r="B9" t="s">
        <v>35</v>
      </c>
      <c r="C9" t="s">
        <v>39</v>
      </c>
      <c r="J9" t="s">
        <v>49</v>
      </c>
      <c r="L9">
        <v>2</v>
      </c>
      <c r="M9">
        <v>4</v>
      </c>
      <c r="N9">
        <v>6</v>
      </c>
    </row>
    <row r="10" spans="10:14">
      <c r="J10" t="s">
        <v>43</v>
      </c>
      <c r="K10">
        <v>3</v>
      </c>
      <c r="L10">
        <v>3</v>
      </c>
      <c r="M10">
        <v>6</v>
      </c>
      <c r="N10">
        <v>12</v>
      </c>
    </row>
    <row r="11" spans="3:3">
      <c r="C11" t="s">
        <v>45</v>
      </c>
    </row>
    <row r="12" spans="3:5">
      <c r="C12" t="s">
        <v>47</v>
      </c>
      <c r="D12" t="s">
        <v>49</v>
      </c>
      <c r="E12" t="s">
        <v>43</v>
      </c>
    </row>
    <row r="13" spans="2:5">
      <c r="B13" t="s">
        <v>34</v>
      </c>
      <c r="C13">
        <v>11</v>
      </c>
      <c r="D13">
        <v>4</v>
      </c>
      <c r="E13">
        <v>15</v>
      </c>
    </row>
    <row r="14" spans="11:11">
      <c r="K14" s="130"/>
    </row>
    <row r="15" spans="9:10">
      <c r="I15" t="s">
        <v>50</v>
      </c>
      <c r="J15" t="s">
        <v>39</v>
      </c>
    </row>
    <row r="17" spans="9:10">
      <c r="I17" t="s">
        <v>51</v>
      </c>
      <c r="J17" t="s">
        <v>45</v>
      </c>
    </row>
    <row r="18" ht="15.15" spans="9:13">
      <c r="I18" t="s">
        <v>38</v>
      </c>
      <c r="J18" t="s">
        <v>47</v>
      </c>
      <c r="K18" t="s">
        <v>48</v>
      </c>
      <c r="L18" t="s">
        <v>49</v>
      </c>
      <c r="M18" t="s">
        <v>43</v>
      </c>
    </row>
    <row r="19" ht="15.15" spans="2:13">
      <c r="B19" s="128" t="s">
        <v>52</v>
      </c>
      <c r="C19" s="129"/>
      <c r="D19" s="129"/>
      <c r="E19" s="129"/>
      <c r="F19" s="129"/>
      <c r="I19" t="s">
        <v>17</v>
      </c>
      <c r="J19">
        <v>6</v>
      </c>
      <c r="K19">
        <v>1</v>
      </c>
      <c r="L19">
        <v>9</v>
      </c>
      <c r="M19">
        <v>16</v>
      </c>
    </row>
    <row r="20" spans="9:13">
      <c r="I20" t="s">
        <v>53</v>
      </c>
      <c r="L20">
        <v>1</v>
      </c>
      <c r="M20">
        <v>1</v>
      </c>
    </row>
    <row r="21" spans="2:13">
      <c r="B21" t="s">
        <v>38</v>
      </c>
      <c r="C21" t="s">
        <v>54</v>
      </c>
      <c r="I21" t="s">
        <v>43</v>
      </c>
      <c r="J21">
        <v>6</v>
      </c>
      <c r="K21">
        <v>1</v>
      </c>
      <c r="L21">
        <v>10</v>
      </c>
      <c r="M21">
        <v>17</v>
      </c>
    </row>
    <row r="22" spans="2:3">
      <c r="B22" t="s">
        <v>17</v>
      </c>
      <c r="C22">
        <v>39</v>
      </c>
    </row>
    <row r="23" spans="2:3">
      <c r="B23" t="s">
        <v>43</v>
      </c>
      <c r="C23">
        <v>39</v>
      </c>
    </row>
    <row r="26" spans="10:10">
      <c r="J26" s="130"/>
    </row>
  </sheetData>
  <mergeCells count="1">
    <mergeCell ref="B19:F1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topLeftCell="E1" workbookViewId="0">
      <selection activeCell="I21" sqref="I21"/>
    </sheetView>
  </sheetViews>
  <sheetFormatPr defaultColWidth="8.87962962962963" defaultRowHeight="13.5" customHeight="1"/>
  <cols>
    <col min="1" max="1" width="9.25"/>
    <col min="2" max="2" width="12.1296296296296" style="24" customWidth="1" outlineLevel="1"/>
    <col min="3" max="3" width="12.3796296296296" style="24" customWidth="1" outlineLevel="1"/>
    <col min="4" max="4" width="12.25" style="24" customWidth="1" outlineLevel="1"/>
    <col min="5" max="5" width="17.3796296296296" style="24" customWidth="1" outlineLevel="1"/>
    <col min="6" max="7" width="10.8796296296296" style="24" customWidth="1" outlineLevel="1"/>
    <col min="8" max="8" width="10.25" style="24"/>
    <col min="9" max="9" width="11.1296296296296" style="24" customWidth="1"/>
    <col min="11" max="11" width="10.2222222222222"/>
    <col min="12" max="12" width="12.1296296296296" style="24" customWidth="1" outlineLevel="1"/>
    <col min="13" max="13" width="12.3796296296296" style="24" customWidth="1" outlineLevel="1"/>
    <col min="14" max="14" width="12.25" style="24" customWidth="1" outlineLevel="1"/>
    <col min="15" max="15" width="17.3796296296296" style="24" customWidth="1" outlineLevel="1"/>
    <col min="16" max="17" width="10.8796296296296" style="24" customWidth="1" outlineLevel="1"/>
    <col min="18" max="18" width="9" style="24"/>
    <col min="19" max="19" width="11.1296296296296" style="24" customWidth="1"/>
  </cols>
  <sheetData>
    <row r="1" ht="28.9" customHeight="1"/>
    <row r="2" ht="14.4" spans="1:19">
      <c r="A2" s="97" t="s">
        <v>2</v>
      </c>
      <c r="B2" s="98" t="s">
        <v>55</v>
      </c>
      <c r="C2" s="98"/>
      <c r="D2" s="98"/>
      <c r="E2" s="98"/>
      <c r="F2" s="98"/>
      <c r="G2" s="98"/>
      <c r="H2" s="99" t="s">
        <v>7</v>
      </c>
      <c r="I2" s="108"/>
      <c r="K2" s="97" t="s">
        <v>2</v>
      </c>
      <c r="L2" s="109" t="s">
        <v>56</v>
      </c>
      <c r="M2" s="110"/>
      <c r="N2" s="110"/>
      <c r="O2" s="110"/>
      <c r="P2" s="110"/>
      <c r="Q2" s="120"/>
      <c r="R2" s="99" t="s">
        <v>7</v>
      </c>
      <c r="S2" s="108"/>
    </row>
    <row r="3" ht="15.2" customHeight="1" spans="1:19">
      <c r="A3" s="100">
        <v>45538</v>
      </c>
      <c r="B3" s="101" t="s">
        <v>57</v>
      </c>
      <c r="C3" s="101" t="s">
        <v>47</v>
      </c>
      <c r="D3" s="101" t="s">
        <v>49</v>
      </c>
      <c r="E3" s="101" t="s">
        <v>48</v>
      </c>
      <c r="F3" s="98" t="s">
        <v>43</v>
      </c>
      <c r="G3" s="98"/>
      <c r="H3" s="102"/>
      <c r="I3" s="37"/>
      <c r="K3" s="100">
        <v>45547</v>
      </c>
      <c r="L3" s="111" t="s">
        <v>57</v>
      </c>
      <c r="M3" s="16" t="s">
        <v>47</v>
      </c>
      <c r="N3" s="16" t="s">
        <v>49</v>
      </c>
      <c r="O3" s="16" t="s">
        <v>48</v>
      </c>
      <c r="P3" s="108" t="s">
        <v>43</v>
      </c>
      <c r="Q3" s="121"/>
      <c r="R3" s="102"/>
      <c r="S3" s="37"/>
    </row>
    <row r="4" ht="15.15" spans="2:19">
      <c r="B4" s="103"/>
      <c r="C4" s="103">
        <v>6</v>
      </c>
      <c r="D4" s="103">
        <v>10</v>
      </c>
      <c r="E4" s="103">
        <v>1</v>
      </c>
      <c r="F4" s="98">
        <f>SUM(B4:E4)</f>
        <v>17</v>
      </c>
      <c r="G4" s="98"/>
      <c r="H4" s="102"/>
      <c r="I4" s="37"/>
      <c r="L4" s="112"/>
      <c r="M4" s="113">
        <v>11</v>
      </c>
      <c r="N4" s="113">
        <v>4</v>
      </c>
      <c r="O4" s="113"/>
      <c r="P4" s="114">
        <f>SUM(L4:O4)</f>
        <v>15</v>
      </c>
      <c r="Q4" s="122"/>
      <c r="R4" s="102"/>
      <c r="S4" s="37"/>
    </row>
    <row r="5"/>
    <row r="6" ht="15.15" spans="2:19">
      <c r="B6"/>
      <c r="C6"/>
      <c r="D6"/>
      <c r="E6"/>
      <c r="F6"/>
      <c r="G6"/>
      <c r="H6"/>
      <c r="I6"/>
      <c r="L6"/>
      <c r="M6"/>
      <c r="N6"/>
      <c r="O6"/>
      <c r="P6"/>
      <c r="Q6"/>
      <c r="R6"/>
      <c r="S6"/>
    </row>
    <row r="7" ht="14.4" spans="2:19">
      <c r="B7" s="98" t="s">
        <v>58</v>
      </c>
      <c r="C7" s="98"/>
      <c r="D7" s="98"/>
      <c r="E7" s="98"/>
      <c r="F7" s="98"/>
      <c r="G7" s="98"/>
      <c r="H7" s="99" t="s">
        <v>7</v>
      </c>
      <c r="I7" s="6"/>
      <c r="L7" s="109" t="s">
        <v>59</v>
      </c>
      <c r="M7" s="110"/>
      <c r="N7" s="110"/>
      <c r="O7" s="110"/>
      <c r="P7" s="110"/>
      <c r="Q7" s="120"/>
      <c r="R7" s="99" t="s">
        <v>7</v>
      </c>
      <c r="S7" s="6"/>
    </row>
    <row r="8" ht="24" spans="2:19">
      <c r="B8" s="104" t="s">
        <v>60</v>
      </c>
      <c r="C8" s="101" t="s">
        <v>47</v>
      </c>
      <c r="D8" s="101" t="s">
        <v>49</v>
      </c>
      <c r="E8" s="101" t="s">
        <v>48</v>
      </c>
      <c r="F8" s="101" t="s">
        <v>57</v>
      </c>
      <c r="G8" s="105" t="s">
        <v>43</v>
      </c>
      <c r="H8" s="102"/>
      <c r="I8" s="37"/>
      <c r="L8" s="115" t="s">
        <v>60</v>
      </c>
      <c r="M8" s="16" t="s">
        <v>47</v>
      </c>
      <c r="N8" s="16" t="s">
        <v>49</v>
      </c>
      <c r="O8" s="16" t="s">
        <v>48</v>
      </c>
      <c r="P8" s="16" t="s">
        <v>57</v>
      </c>
      <c r="Q8" s="123" t="s">
        <v>43</v>
      </c>
      <c r="R8" s="102"/>
      <c r="S8" s="37"/>
    </row>
    <row r="9" ht="14.4" spans="2:19">
      <c r="B9" s="103" t="s">
        <v>47</v>
      </c>
      <c r="C9" s="103">
        <v>1</v>
      </c>
      <c r="D9" s="103"/>
      <c r="E9" s="103">
        <v>2</v>
      </c>
      <c r="F9" s="103"/>
      <c r="G9" s="105">
        <f>SUM(C9:F9)</f>
        <v>3</v>
      </c>
      <c r="H9" s="102"/>
      <c r="I9" s="37"/>
      <c r="L9" s="116" t="s">
        <v>47</v>
      </c>
      <c r="M9" s="7">
        <v>3</v>
      </c>
      <c r="N9" s="7">
        <v>2</v>
      </c>
      <c r="O9" s="7">
        <v>1</v>
      </c>
      <c r="P9" s="7"/>
      <c r="Q9" s="123">
        <f>SUM(M9:P9)</f>
        <v>6</v>
      </c>
      <c r="R9" s="102"/>
      <c r="S9" s="37"/>
    </row>
    <row r="10" ht="14.4" spans="2:19">
      <c r="B10" s="103" t="s">
        <v>49</v>
      </c>
      <c r="C10" s="103"/>
      <c r="D10" s="103">
        <v>7</v>
      </c>
      <c r="E10" s="103"/>
      <c r="F10" s="103"/>
      <c r="G10" s="105">
        <f t="shared" ref="G10:G13" si="0">SUM(C10:F10)</f>
        <v>7</v>
      </c>
      <c r="H10" s="102"/>
      <c r="I10" s="37"/>
      <c r="L10" s="116" t="s">
        <v>49</v>
      </c>
      <c r="M10" s="7"/>
      <c r="N10" s="7">
        <v>4</v>
      </c>
      <c r="O10" s="7">
        <v>2</v>
      </c>
      <c r="P10" s="7"/>
      <c r="Q10" s="123">
        <f t="shared" ref="Q10:Q13" si="1">SUM(M10:P10)</f>
        <v>6</v>
      </c>
      <c r="R10" s="102"/>
      <c r="S10" s="37"/>
    </row>
    <row r="11" ht="14.4" spans="2:19">
      <c r="B11" s="103" t="s">
        <v>48</v>
      </c>
      <c r="C11" s="103"/>
      <c r="D11" s="103"/>
      <c r="E11" s="103"/>
      <c r="F11" s="103"/>
      <c r="G11" s="105">
        <f t="shared" si="0"/>
        <v>0</v>
      </c>
      <c r="H11" s="102"/>
      <c r="I11" s="37"/>
      <c r="L11" s="116" t="s">
        <v>48</v>
      </c>
      <c r="M11" s="7"/>
      <c r="N11" s="7"/>
      <c r="O11" s="7"/>
      <c r="P11" s="7"/>
      <c r="Q11" s="123">
        <f t="shared" si="1"/>
        <v>0</v>
      </c>
      <c r="R11" s="102"/>
      <c r="S11" s="37"/>
    </row>
    <row r="12" ht="14.4" spans="2:19">
      <c r="B12" s="103" t="s">
        <v>57</v>
      </c>
      <c r="C12" s="103"/>
      <c r="D12" s="103"/>
      <c r="E12" s="103"/>
      <c r="F12" s="103"/>
      <c r="G12" s="105">
        <f t="shared" si="0"/>
        <v>0</v>
      </c>
      <c r="H12" s="102"/>
      <c r="I12" s="37"/>
      <c r="L12" s="116" t="s">
        <v>57</v>
      </c>
      <c r="M12" s="7"/>
      <c r="N12" s="7"/>
      <c r="O12" s="7"/>
      <c r="P12" s="7"/>
      <c r="Q12" s="123">
        <f t="shared" si="1"/>
        <v>0</v>
      </c>
      <c r="R12" s="102"/>
      <c r="S12" s="37"/>
    </row>
    <row r="13" ht="15.15" spans="2:19">
      <c r="B13" s="105" t="s">
        <v>43</v>
      </c>
      <c r="C13" s="105">
        <f>SUM(C9:C12)</f>
        <v>1</v>
      </c>
      <c r="D13" s="105">
        <f t="shared" ref="D13:G13" si="2">SUM(D9:D12)</f>
        <v>7</v>
      </c>
      <c r="E13" s="105">
        <f t="shared" si="2"/>
        <v>2</v>
      </c>
      <c r="F13" s="105">
        <f t="shared" si="2"/>
        <v>0</v>
      </c>
      <c r="G13" s="105">
        <f t="shared" si="2"/>
        <v>10</v>
      </c>
      <c r="H13" s="102"/>
      <c r="I13" s="37"/>
      <c r="L13" s="117" t="s">
        <v>43</v>
      </c>
      <c r="M13" s="118">
        <f>SUM(M9:M12)</f>
        <v>3</v>
      </c>
      <c r="N13" s="118">
        <f t="shared" ref="N13:Q13" si="3">SUM(N9:N12)</f>
        <v>6</v>
      </c>
      <c r="O13" s="118">
        <f t="shared" si="3"/>
        <v>3</v>
      </c>
      <c r="P13" s="118">
        <f t="shared" si="3"/>
        <v>0</v>
      </c>
      <c r="Q13" s="124">
        <f t="shared" si="3"/>
        <v>12</v>
      </c>
      <c r="R13" s="102"/>
      <c r="S13" s="37"/>
    </row>
    <row r="14"/>
    <row r="15"/>
    <row r="16" ht="14.45" customHeight="1" spans="2:19">
      <c r="B16" s="98" t="s">
        <v>61</v>
      </c>
      <c r="C16" s="98"/>
      <c r="D16" s="98"/>
      <c r="E16" s="98"/>
      <c r="F16" s="98"/>
      <c r="G16" s="98"/>
      <c r="H16" s="99" t="s">
        <v>7</v>
      </c>
      <c r="I16" s="108"/>
      <c r="L16" s="109" t="s">
        <v>62</v>
      </c>
      <c r="M16" s="110"/>
      <c r="N16" s="110"/>
      <c r="O16" s="110"/>
      <c r="P16" s="110"/>
      <c r="Q16" s="110"/>
      <c r="R16" s="110" t="s">
        <v>7</v>
      </c>
      <c r="S16" s="120"/>
    </row>
    <row r="17" ht="16.5" customHeight="1" spans="2:19">
      <c r="B17" s="106" t="s">
        <v>63</v>
      </c>
      <c r="C17" s="101" t="s">
        <v>64</v>
      </c>
      <c r="D17" s="101" t="s">
        <v>65</v>
      </c>
      <c r="E17" s="101" t="s">
        <v>66</v>
      </c>
      <c r="F17" s="107" t="s">
        <v>13</v>
      </c>
      <c r="G17" s="107"/>
      <c r="H17" s="102"/>
      <c r="I17" s="37"/>
      <c r="L17" s="119" t="s">
        <v>63</v>
      </c>
      <c r="M17" s="16" t="s">
        <v>64</v>
      </c>
      <c r="N17" s="16" t="s">
        <v>65</v>
      </c>
      <c r="O17" s="16" t="s">
        <v>66</v>
      </c>
      <c r="P17" s="37" t="s">
        <v>13</v>
      </c>
      <c r="Q17" s="37"/>
      <c r="R17" s="37"/>
      <c r="S17" s="125"/>
    </row>
    <row r="18" ht="14.4" spans="2:19">
      <c r="B18" s="103" t="s">
        <v>17</v>
      </c>
      <c r="C18" s="101">
        <v>13</v>
      </c>
      <c r="D18" s="101">
        <v>16</v>
      </c>
      <c r="E18" s="101"/>
      <c r="F18" s="98">
        <f>SUM(C18:E18)</f>
        <v>29</v>
      </c>
      <c r="G18" s="98"/>
      <c r="H18" s="102"/>
      <c r="I18" s="37"/>
      <c r="L18" s="116" t="s">
        <v>17</v>
      </c>
      <c r="M18" s="16">
        <v>13</v>
      </c>
      <c r="N18" s="16">
        <v>14</v>
      </c>
      <c r="O18" s="16">
        <v>8</v>
      </c>
      <c r="P18" s="108">
        <f>SUM(M18:O18)</f>
        <v>35</v>
      </c>
      <c r="Q18" s="108"/>
      <c r="R18" s="37" t="s">
        <v>67</v>
      </c>
      <c r="S18" s="125"/>
    </row>
    <row r="19" ht="14.4" spans="2:19">
      <c r="B19" s="103" t="s">
        <v>53</v>
      </c>
      <c r="C19" s="101"/>
      <c r="D19" s="101">
        <v>1</v>
      </c>
      <c r="E19" s="101"/>
      <c r="F19" s="98">
        <f t="shared" ref="F19:F20" si="4">SUM(C19:E19)</f>
        <v>1</v>
      </c>
      <c r="G19" s="98"/>
      <c r="H19" s="102"/>
      <c r="I19" s="37"/>
      <c r="L19" s="116" t="s">
        <v>53</v>
      </c>
      <c r="M19" s="16">
        <v>1</v>
      </c>
      <c r="N19" s="16">
        <v>1</v>
      </c>
      <c r="O19" s="16"/>
      <c r="P19" s="108">
        <f>SUM(M19:O19)</f>
        <v>2</v>
      </c>
      <c r="Q19" s="108"/>
      <c r="R19" s="37"/>
      <c r="S19" s="125"/>
    </row>
    <row r="20" ht="14.45" customHeight="1" spans="2:19">
      <c r="B20" s="105" t="s">
        <v>43</v>
      </c>
      <c r="C20" s="105">
        <f>SUM(C18:C19)</f>
        <v>13</v>
      </c>
      <c r="D20" s="105">
        <f>SUM(D18:D19)</f>
        <v>17</v>
      </c>
      <c r="E20" s="105">
        <f>SUM(E18:E19)</f>
        <v>0</v>
      </c>
      <c r="F20" s="98">
        <f t="shared" si="4"/>
        <v>30</v>
      </c>
      <c r="G20" s="98"/>
      <c r="H20" s="102"/>
      <c r="I20" s="37"/>
      <c r="L20" s="111"/>
      <c r="M20" s="16"/>
      <c r="N20" s="16"/>
      <c r="O20" s="16"/>
      <c r="P20" s="108">
        <f>SUM(M20:O20)</f>
        <v>0</v>
      </c>
      <c r="Q20" s="108"/>
      <c r="R20" s="37"/>
      <c r="S20" s="125"/>
    </row>
    <row r="21" ht="14.45" customHeight="1" spans="12:19">
      <c r="L21" s="117" t="s">
        <v>43</v>
      </c>
      <c r="M21" s="118">
        <f>SUM(M18:M20)</f>
        <v>14</v>
      </c>
      <c r="N21" s="118">
        <f>SUM(N18:N20)</f>
        <v>15</v>
      </c>
      <c r="O21" s="118">
        <f>SUM(O18:O20)</f>
        <v>8</v>
      </c>
      <c r="P21" s="114">
        <f>SUM(M21:O21)</f>
        <v>37</v>
      </c>
      <c r="Q21" s="114"/>
      <c r="R21" s="126"/>
      <c r="S21" s="127"/>
    </row>
    <row r="22"/>
  </sheetData>
  <mergeCells count="50">
    <mergeCell ref="B2:G2"/>
    <mergeCell ref="H2:I2"/>
    <mergeCell ref="L2:Q2"/>
    <mergeCell ref="R2:S2"/>
    <mergeCell ref="F3:G3"/>
    <mergeCell ref="H3:I3"/>
    <mergeCell ref="P3:Q3"/>
    <mergeCell ref="R3:S3"/>
    <mergeCell ref="F4:G4"/>
    <mergeCell ref="H4:I4"/>
    <mergeCell ref="P4:Q4"/>
    <mergeCell ref="R4:S4"/>
    <mergeCell ref="B7:G7"/>
    <mergeCell ref="H7:I7"/>
    <mergeCell ref="L7:Q7"/>
    <mergeCell ref="R7:S7"/>
    <mergeCell ref="H8:I8"/>
    <mergeCell ref="R8:S8"/>
    <mergeCell ref="H9:I9"/>
    <mergeCell ref="R9:S9"/>
    <mergeCell ref="H10:I10"/>
    <mergeCell ref="R10:S10"/>
    <mergeCell ref="H11:I11"/>
    <mergeCell ref="R11:S11"/>
    <mergeCell ref="H12:I12"/>
    <mergeCell ref="R12:S12"/>
    <mergeCell ref="H13:I13"/>
    <mergeCell ref="R13:S13"/>
    <mergeCell ref="B16:G16"/>
    <mergeCell ref="H16:I16"/>
    <mergeCell ref="L16:Q16"/>
    <mergeCell ref="R16:S16"/>
    <mergeCell ref="F17:G17"/>
    <mergeCell ref="H17:I17"/>
    <mergeCell ref="P17:Q17"/>
    <mergeCell ref="R17:S17"/>
    <mergeCell ref="F18:G18"/>
    <mergeCell ref="H18:I18"/>
    <mergeCell ref="P18:Q18"/>
    <mergeCell ref="R18:S18"/>
    <mergeCell ref="F19:G19"/>
    <mergeCell ref="H19:I19"/>
    <mergeCell ref="P19:Q19"/>
    <mergeCell ref="R19:S19"/>
    <mergeCell ref="F20:G20"/>
    <mergeCell ref="H20:I20"/>
    <mergeCell ref="P20:Q20"/>
    <mergeCell ref="R20:S20"/>
    <mergeCell ref="P21:Q21"/>
    <mergeCell ref="R21:S2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56"/>
  <sheetViews>
    <sheetView tabSelected="1" zoomScale="90" zoomScaleNormal="90" workbookViewId="0">
      <selection activeCell="E4" sqref="E4"/>
    </sheetView>
  </sheetViews>
  <sheetFormatPr defaultColWidth="20.6296296296296" defaultRowHeight="14.4"/>
  <cols>
    <col min="1" max="1" width="11.3796296296296" style="24" customWidth="1"/>
    <col min="2" max="2" width="18.3796296296296" style="24" customWidth="1"/>
    <col min="3" max="3" width="17.8796296296296" style="24" customWidth="1"/>
    <col min="4" max="4" width="14.3796296296296" style="41" customWidth="1"/>
    <col min="5" max="5" width="13.25" style="24" customWidth="1"/>
    <col min="6" max="7" width="13.1296296296296" style="24" customWidth="1"/>
    <col min="8" max="8" width="14.75" style="24" customWidth="1"/>
    <col min="9" max="9" width="52" style="24" customWidth="1"/>
    <col min="10" max="10" width="49.1296296296296" style="24" customWidth="1"/>
    <col min="11" max="11" width="55.25" style="24" customWidth="1"/>
    <col min="12" max="12" width="28.3796296296296" style="24" customWidth="1"/>
    <col min="13" max="13" width="12.5" customWidth="1"/>
    <col min="14" max="14" width="20.1296296296296" customWidth="1"/>
    <col min="15" max="15" width="21.8796296296296" customWidth="1"/>
    <col min="16" max="16" width="9" customWidth="1"/>
    <col min="17" max="17" width="9.62962962962963" customWidth="1"/>
    <col min="18" max="18" width="13.5" customWidth="1"/>
    <col min="19" max="19" width="15.3796296296296" customWidth="1"/>
    <col min="20" max="20" width="11.8796296296296" customWidth="1"/>
    <col min="21" max="21" width="17.8796296296296" customWidth="1"/>
    <col min="22" max="22" width="17.75" customWidth="1"/>
    <col min="23" max="23" width="20.6296296296296" customWidth="1"/>
  </cols>
  <sheetData>
    <row r="1" spans="1:20">
      <c r="A1" s="42" t="s">
        <v>68</v>
      </c>
      <c r="B1" s="43" t="s">
        <v>69</v>
      </c>
      <c r="C1" s="42" t="s">
        <v>70</v>
      </c>
      <c r="D1" s="44"/>
      <c r="E1" s="44"/>
      <c r="F1" s="45"/>
      <c r="G1" s="45"/>
      <c r="H1" s="45"/>
      <c r="I1" s="62"/>
      <c r="J1" s="62"/>
      <c r="K1" s="63"/>
      <c r="L1" s="63"/>
      <c r="M1" s="63"/>
      <c r="N1" s="63"/>
      <c r="O1" s="63"/>
      <c r="P1" s="63"/>
      <c r="Q1" s="63"/>
      <c r="R1" s="63"/>
      <c r="S1" s="63"/>
      <c r="T1" s="63"/>
    </row>
    <row r="2" ht="28.8" spans="1:20">
      <c r="A2" s="42" t="s">
        <v>71</v>
      </c>
      <c r="B2" s="43"/>
      <c r="C2" s="42" t="s">
        <v>72</v>
      </c>
      <c r="D2" s="44" t="s">
        <v>73</v>
      </c>
      <c r="E2" s="44"/>
      <c r="F2" s="45"/>
      <c r="G2" s="45"/>
      <c r="H2" s="45"/>
      <c r="I2" s="62"/>
      <c r="J2" s="62"/>
      <c r="K2" s="63"/>
      <c r="L2" s="63"/>
      <c r="M2" s="63"/>
      <c r="N2" s="63"/>
      <c r="O2" s="63"/>
      <c r="P2" s="63"/>
      <c r="Q2" s="63"/>
      <c r="R2" s="63"/>
      <c r="S2" s="63"/>
      <c r="T2" s="63"/>
    </row>
    <row r="3" ht="28.8" spans="1:20">
      <c r="A3" s="42" t="s">
        <v>74</v>
      </c>
      <c r="B3" s="43" t="s">
        <v>75</v>
      </c>
      <c r="C3" s="42" t="s">
        <v>76</v>
      </c>
      <c r="D3" s="44" t="s">
        <v>77</v>
      </c>
      <c r="E3" s="44"/>
      <c r="F3" s="45"/>
      <c r="G3" s="45"/>
      <c r="H3" s="45"/>
      <c r="I3" s="62"/>
      <c r="J3" s="62"/>
      <c r="K3" s="63"/>
      <c r="L3" s="63"/>
      <c r="M3" s="63"/>
      <c r="N3" s="63"/>
      <c r="O3" s="63"/>
      <c r="P3" s="63"/>
      <c r="Q3" s="63"/>
      <c r="R3" s="63"/>
      <c r="S3" s="63"/>
      <c r="T3" s="63"/>
    </row>
    <row r="4" ht="28.8" spans="1:20">
      <c r="A4" s="42" t="s">
        <v>78</v>
      </c>
      <c r="B4" s="43" t="s">
        <v>79</v>
      </c>
      <c r="C4" s="42" t="s">
        <v>80</v>
      </c>
      <c r="D4" s="43" t="s">
        <v>81</v>
      </c>
      <c r="E4" s="43" t="s">
        <v>82</v>
      </c>
      <c r="F4" s="45"/>
      <c r="G4" s="45"/>
      <c r="H4" s="45"/>
      <c r="I4" s="62"/>
      <c r="J4" s="62"/>
      <c r="K4" s="63"/>
      <c r="L4" s="63"/>
      <c r="M4" s="63"/>
      <c r="N4" s="63"/>
      <c r="O4" s="63"/>
      <c r="P4" s="63"/>
      <c r="Q4" s="63"/>
      <c r="R4" s="63"/>
      <c r="S4" s="63"/>
      <c r="T4" s="63"/>
    </row>
    <row r="5" ht="16.5" customHeight="1" spans="1:20">
      <c r="A5" s="42" t="s">
        <v>83</v>
      </c>
      <c r="B5" s="46" t="s">
        <v>84</v>
      </c>
      <c r="C5" s="42" t="s">
        <v>85</v>
      </c>
      <c r="D5" s="43" t="s">
        <v>86</v>
      </c>
      <c r="E5" s="43" t="s">
        <v>87</v>
      </c>
      <c r="F5" s="47"/>
      <c r="G5" s="47"/>
      <c r="H5" s="48"/>
      <c r="I5" s="62"/>
      <c r="J5" s="62"/>
      <c r="K5" s="63"/>
      <c r="L5" s="63"/>
      <c r="M5" s="63"/>
      <c r="N5" s="63"/>
      <c r="O5" s="63"/>
      <c r="P5" s="63"/>
      <c r="Q5" s="63"/>
      <c r="R5" s="63"/>
      <c r="S5" s="63"/>
      <c r="T5" s="63"/>
    </row>
    <row r="6" spans="1:20">
      <c r="A6" s="42"/>
      <c r="B6" s="46"/>
      <c r="C6" s="42" t="s">
        <v>88</v>
      </c>
      <c r="D6" s="44"/>
      <c r="E6" s="44"/>
      <c r="F6" s="45"/>
      <c r="G6" s="45"/>
      <c r="H6" s="45"/>
      <c r="I6" s="62"/>
      <c r="J6" s="62"/>
      <c r="K6" s="63"/>
      <c r="L6" s="63"/>
      <c r="M6" s="63"/>
      <c r="N6" s="63"/>
      <c r="O6" s="63"/>
      <c r="P6" s="63"/>
      <c r="Q6" s="63"/>
      <c r="R6" s="63"/>
      <c r="S6" s="63"/>
      <c r="T6" s="63"/>
    </row>
    <row r="7" spans="1:21">
      <c r="A7" s="42" t="s">
        <v>89</v>
      </c>
      <c r="B7" s="49" t="s">
        <v>90</v>
      </c>
      <c r="C7" s="50"/>
      <c r="D7" s="50"/>
      <c r="E7" s="51"/>
      <c r="F7" s="48"/>
      <c r="G7" s="48"/>
      <c r="H7" s="52"/>
      <c r="I7" s="64"/>
      <c r="J7" s="62"/>
      <c r="K7" s="62"/>
      <c r="L7" s="63"/>
      <c r="M7" s="63"/>
      <c r="N7" s="63"/>
      <c r="O7" s="63"/>
      <c r="P7" s="63"/>
      <c r="Q7" s="63"/>
      <c r="R7" s="63"/>
      <c r="S7" s="63"/>
      <c r="T7" s="63"/>
      <c r="U7" s="63"/>
    </row>
    <row r="8" spans="1:21">
      <c r="A8" s="42"/>
      <c r="B8" s="53"/>
      <c r="C8" s="54"/>
      <c r="D8" s="54"/>
      <c r="E8" s="55"/>
      <c r="F8" s="48"/>
      <c r="G8" s="48"/>
      <c r="H8" s="52"/>
      <c r="I8" s="64"/>
      <c r="J8" s="62"/>
      <c r="K8" s="62"/>
      <c r="L8" s="63"/>
      <c r="M8" s="63"/>
      <c r="N8" s="63"/>
      <c r="O8" s="63"/>
      <c r="P8" s="63"/>
      <c r="Q8" s="63"/>
      <c r="R8" s="63"/>
      <c r="S8" s="63"/>
      <c r="T8" s="63"/>
      <c r="U8" s="63"/>
    </row>
    <row r="9" spans="1:22">
      <c r="A9" s="56"/>
      <c r="D9" s="24"/>
      <c r="I9" s="65"/>
      <c r="J9" s="62"/>
      <c r="K9" s="62"/>
      <c r="L9" s="62"/>
      <c r="M9" s="63"/>
      <c r="O9" s="63"/>
      <c r="P9" s="63"/>
      <c r="Q9" s="63"/>
      <c r="R9" s="63"/>
      <c r="S9" s="63"/>
      <c r="T9" s="63"/>
      <c r="U9" s="63"/>
      <c r="V9" s="63"/>
    </row>
    <row r="10" s="39" customFormat="1" spans="1:23">
      <c r="A10" s="57"/>
      <c r="B10" s="57">
        <f>A11-B11</f>
        <v>0</v>
      </c>
      <c r="C10" s="57">
        <f>A11-C11</f>
        <v>0</v>
      </c>
      <c r="D10" s="57">
        <f>A11-D11</f>
        <v>26</v>
      </c>
      <c r="E10" s="57">
        <f>A11-E11</f>
        <v>0</v>
      </c>
      <c r="F10" s="57">
        <f>A11-F11</f>
        <v>0</v>
      </c>
      <c r="G10" s="57"/>
      <c r="H10" s="57"/>
      <c r="I10" s="57">
        <f>A11-I11</f>
        <v>0</v>
      </c>
      <c r="J10" s="57">
        <f>A11-J11</f>
        <v>0</v>
      </c>
      <c r="K10" s="57">
        <f>A11-K11</f>
        <v>0</v>
      </c>
      <c r="L10" s="57">
        <f>A11-L11</f>
        <v>0</v>
      </c>
      <c r="M10" s="66"/>
      <c r="N10" s="66">
        <f>A11-N11</f>
        <v>0</v>
      </c>
      <c r="O10" s="66"/>
      <c r="P10" s="66">
        <f>A11-P11</f>
        <v>35</v>
      </c>
      <c r="Q10" s="66">
        <f>A11-Q11</f>
        <v>0</v>
      </c>
      <c r="R10" s="66"/>
      <c r="S10" s="66"/>
      <c r="T10" s="66"/>
      <c r="U10" s="66"/>
      <c r="V10" s="66"/>
      <c r="W10" s="85"/>
    </row>
    <row r="11" s="39" customFormat="1" spans="1:23">
      <c r="A11" s="57">
        <f>COUNTA(CaseID)</f>
        <v>35</v>
      </c>
      <c r="B11" s="57">
        <f>COUNTA(Module)</f>
        <v>35</v>
      </c>
      <c r="C11" s="57">
        <f>COUNTA(SubModule)</f>
        <v>35</v>
      </c>
      <c r="D11" s="57">
        <f>COUNTA(ReqID)</f>
        <v>9</v>
      </c>
      <c r="E11" s="57">
        <f>COUNTA(Function)</f>
        <v>35</v>
      </c>
      <c r="F11" s="57">
        <f>COUNTA(TestingType)</f>
        <v>35</v>
      </c>
      <c r="G11" s="57"/>
      <c r="H11" s="57"/>
      <c r="I11" s="57">
        <f>COUNTA(TestDescription)</f>
        <v>35</v>
      </c>
      <c r="J11" s="57">
        <f>COUNTA(TestSteps)</f>
        <v>35</v>
      </c>
      <c r="K11" s="57">
        <f>COUNTA(ExpectedResult)</f>
        <v>35</v>
      </c>
      <c r="L11" s="57">
        <f>COUNTA(ActualResult)</f>
        <v>35</v>
      </c>
      <c r="M11" s="57"/>
      <c r="N11" s="57">
        <f>COUNTA(Status01_06)</f>
        <v>35</v>
      </c>
      <c r="O11" s="57"/>
      <c r="P11" s="57">
        <f>COUNTA(Priority)</f>
        <v>0</v>
      </c>
      <c r="Q11" s="57">
        <f>COUNTA(Severity)</f>
        <v>35</v>
      </c>
      <c r="R11" s="66"/>
      <c r="S11" s="66"/>
      <c r="T11" s="66"/>
      <c r="U11" s="66"/>
      <c r="V11" s="66"/>
      <c r="W11" s="85"/>
    </row>
    <row r="12" ht="27.6" spans="1:22">
      <c r="A12" s="58" t="s">
        <v>91</v>
      </c>
      <c r="B12" s="58" t="s">
        <v>92</v>
      </c>
      <c r="C12" s="58" t="s">
        <v>38</v>
      </c>
      <c r="D12" s="58" t="s">
        <v>93</v>
      </c>
      <c r="E12" s="58" t="s">
        <v>94</v>
      </c>
      <c r="F12" s="58" t="s">
        <v>95</v>
      </c>
      <c r="G12" s="58" t="s">
        <v>96</v>
      </c>
      <c r="H12" s="58" t="s">
        <v>97</v>
      </c>
      <c r="I12" s="58" t="s">
        <v>98</v>
      </c>
      <c r="J12" s="58" t="s">
        <v>99</v>
      </c>
      <c r="K12" s="58" t="s">
        <v>100</v>
      </c>
      <c r="L12" s="58" t="s">
        <v>101</v>
      </c>
      <c r="M12" s="67" t="s">
        <v>102</v>
      </c>
      <c r="N12" s="67" t="s">
        <v>50</v>
      </c>
      <c r="O12" s="67" t="s">
        <v>35</v>
      </c>
      <c r="P12" s="67" t="s">
        <v>46</v>
      </c>
      <c r="Q12" s="67" t="s">
        <v>45</v>
      </c>
      <c r="R12" s="67" t="s">
        <v>103</v>
      </c>
      <c r="S12" s="67" t="s">
        <v>104</v>
      </c>
      <c r="T12" s="67" t="s">
        <v>105</v>
      </c>
      <c r="U12" s="67" t="s">
        <v>106</v>
      </c>
      <c r="V12" s="67" t="s">
        <v>107</v>
      </c>
    </row>
    <row r="13" s="40" customFormat="1" ht="384" customHeight="1" spans="1:22">
      <c r="A13" s="27" t="s">
        <v>108</v>
      </c>
      <c r="B13" s="27" t="s">
        <v>109</v>
      </c>
      <c r="C13" s="27" t="s">
        <v>17</v>
      </c>
      <c r="D13" s="27" t="s">
        <v>110</v>
      </c>
      <c r="E13" s="27" t="s">
        <v>111</v>
      </c>
      <c r="F13" s="27" t="s">
        <v>112</v>
      </c>
      <c r="G13" s="27" t="s">
        <v>113</v>
      </c>
      <c r="H13" s="27"/>
      <c r="I13" s="27" t="s">
        <v>114</v>
      </c>
      <c r="J13" s="27" t="s">
        <v>115</v>
      </c>
      <c r="K13" s="68" t="s">
        <v>116</v>
      </c>
      <c r="L13" s="27" t="s">
        <v>117</v>
      </c>
      <c r="M13" s="27"/>
      <c r="N13" s="27" t="s">
        <v>39</v>
      </c>
      <c r="O13" s="27" t="s">
        <v>39</v>
      </c>
      <c r="P13" s="27"/>
      <c r="Q13" s="27" t="s">
        <v>47</v>
      </c>
      <c r="R13" s="86">
        <v>45537</v>
      </c>
      <c r="S13" s="83"/>
      <c r="T13" s="83"/>
      <c r="U13" s="83"/>
      <c r="V13" s="61"/>
    </row>
    <row r="14" s="40" customFormat="1" ht="372.6" spans="1:22">
      <c r="A14" s="27" t="s">
        <v>118</v>
      </c>
      <c r="B14" s="27" t="s">
        <v>109</v>
      </c>
      <c r="C14" s="27" t="s">
        <v>17</v>
      </c>
      <c r="D14" s="27"/>
      <c r="E14" s="27" t="s">
        <v>111</v>
      </c>
      <c r="F14" s="27" t="s">
        <v>112</v>
      </c>
      <c r="G14" s="27" t="s">
        <v>113</v>
      </c>
      <c r="H14" s="27"/>
      <c r="I14" s="27" t="s">
        <v>119</v>
      </c>
      <c r="J14" s="27" t="s">
        <v>120</v>
      </c>
      <c r="K14" s="68" t="s">
        <v>121</v>
      </c>
      <c r="L14" s="27" t="s">
        <v>122</v>
      </c>
      <c r="M14" s="27"/>
      <c r="N14" s="27" t="s">
        <v>39</v>
      </c>
      <c r="O14" s="27" t="s">
        <v>39</v>
      </c>
      <c r="P14" s="27"/>
      <c r="Q14" s="27" t="s">
        <v>47</v>
      </c>
      <c r="R14" s="86">
        <v>45537</v>
      </c>
      <c r="S14" s="83"/>
      <c r="T14" s="83"/>
      <c r="U14" s="83"/>
      <c r="V14" s="61"/>
    </row>
    <row r="15" s="40" customFormat="1" ht="284.1" customHeight="1" spans="1:22">
      <c r="A15" s="27" t="s">
        <v>123</v>
      </c>
      <c r="B15" s="27" t="s">
        <v>109</v>
      </c>
      <c r="C15" s="27" t="s">
        <v>17</v>
      </c>
      <c r="D15" s="27" t="s">
        <v>124</v>
      </c>
      <c r="E15" s="27" t="s">
        <v>111</v>
      </c>
      <c r="F15" s="27" t="s">
        <v>125</v>
      </c>
      <c r="G15" s="27" t="s">
        <v>113</v>
      </c>
      <c r="H15" s="27"/>
      <c r="I15" s="27" t="s">
        <v>126</v>
      </c>
      <c r="J15" s="27" t="s">
        <v>127</v>
      </c>
      <c r="K15" s="27" t="s">
        <v>128</v>
      </c>
      <c r="L15" s="27" t="s">
        <v>129</v>
      </c>
      <c r="M15" s="27"/>
      <c r="N15" s="27" t="s">
        <v>39</v>
      </c>
      <c r="O15" s="27" t="s">
        <v>39</v>
      </c>
      <c r="P15" s="27"/>
      <c r="Q15" s="27" t="s">
        <v>47</v>
      </c>
      <c r="R15" s="86">
        <v>45537</v>
      </c>
      <c r="S15" s="83"/>
      <c r="T15" s="83"/>
      <c r="U15" s="83"/>
      <c r="V15" s="61"/>
    </row>
    <row r="16" s="40" customFormat="1" ht="165.6" spans="1:22">
      <c r="A16" s="27" t="s">
        <v>130</v>
      </c>
      <c r="B16" s="27" t="s">
        <v>109</v>
      </c>
      <c r="C16" s="27" t="s">
        <v>17</v>
      </c>
      <c r="D16" s="27" t="s">
        <v>110</v>
      </c>
      <c r="E16" s="27" t="s">
        <v>111</v>
      </c>
      <c r="F16" s="27" t="s">
        <v>125</v>
      </c>
      <c r="G16" s="27" t="s">
        <v>113</v>
      </c>
      <c r="H16" s="27"/>
      <c r="I16" s="27" t="s">
        <v>131</v>
      </c>
      <c r="J16" s="27" t="s">
        <v>127</v>
      </c>
      <c r="K16" s="27" t="s">
        <v>128</v>
      </c>
      <c r="L16" s="27" t="s">
        <v>132</v>
      </c>
      <c r="M16" s="27"/>
      <c r="N16" s="27" t="s">
        <v>39</v>
      </c>
      <c r="O16" s="27" t="s">
        <v>39</v>
      </c>
      <c r="P16" s="27"/>
      <c r="Q16" s="27" t="s">
        <v>47</v>
      </c>
      <c r="R16" s="86">
        <v>45537</v>
      </c>
      <c r="S16" s="83"/>
      <c r="T16" s="83"/>
      <c r="U16" s="83"/>
      <c r="V16" s="61"/>
    </row>
    <row r="17" s="40" customFormat="1" ht="193.2" spans="1:22">
      <c r="A17" s="27" t="s">
        <v>133</v>
      </c>
      <c r="B17" s="27" t="s">
        <v>109</v>
      </c>
      <c r="C17" s="27" t="s">
        <v>17</v>
      </c>
      <c r="D17" s="27" t="s">
        <v>110</v>
      </c>
      <c r="E17" s="27" t="s">
        <v>111</v>
      </c>
      <c r="F17" s="27" t="s">
        <v>125</v>
      </c>
      <c r="G17" s="27" t="s">
        <v>113</v>
      </c>
      <c r="H17" s="27"/>
      <c r="I17" s="27" t="s">
        <v>134</v>
      </c>
      <c r="J17" s="27" t="s">
        <v>127</v>
      </c>
      <c r="K17" s="27" t="s">
        <v>128</v>
      </c>
      <c r="L17" s="27" t="s">
        <v>135</v>
      </c>
      <c r="M17" s="27"/>
      <c r="N17" s="27" t="s">
        <v>39</v>
      </c>
      <c r="O17" s="27" t="s">
        <v>39</v>
      </c>
      <c r="P17" s="27"/>
      <c r="Q17" s="27" t="s">
        <v>47</v>
      </c>
      <c r="R17" s="86">
        <v>45537</v>
      </c>
      <c r="S17" s="83"/>
      <c r="T17" s="83"/>
      <c r="U17" s="83"/>
      <c r="V17" s="61"/>
    </row>
    <row r="18" s="40" customFormat="1" ht="193.2" spans="1:22">
      <c r="A18" s="27" t="s">
        <v>136</v>
      </c>
      <c r="B18" s="27" t="s">
        <v>109</v>
      </c>
      <c r="C18" s="27" t="s">
        <v>17</v>
      </c>
      <c r="D18" s="27" t="s">
        <v>110</v>
      </c>
      <c r="E18" s="27" t="s">
        <v>111</v>
      </c>
      <c r="F18" s="27" t="s">
        <v>125</v>
      </c>
      <c r="G18" s="27" t="s">
        <v>113</v>
      </c>
      <c r="H18" s="27"/>
      <c r="I18" s="27" t="s">
        <v>137</v>
      </c>
      <c r="J18" s="27" t="s">
        <v>127</v>
      </c>
      <c r="K18" s="27" t="s">
        <v>128</v>
      </c>
      <c r="L18" s="27" t="s">
        <v>138</v>
      </c>
      <c r="M18" s="27"/>
      <c r="N18" s="27" t="s">
        <v>39</v>
      </c>
      <c r="O18" s="27" t="s">
        <v>39</v>
      </c>
      <c r="P18" s="27"/>
      <c r="Q18" s="27" t="s">
        <v>47</v>
      </c>
      <c r="R18" s="86">
        <v>45537</v>
      </c>
      <c r="S18" s="83"/>
      <c r="T18" s="83"/>
      <c r="U18" s="83"/>
      <c r="V18" s="61"/>
    </row>
    <row r="19" s="40" customFormat="1" ht="138" spans="1:22">
      <c r="A19" s="27" t="s">
        <v>139</v>
      </c>
      <c r="B19" s="27" t="s">
        <v>109</v>
      </c>
      <c r="C19" s="27" t="s">
        <v>17</v>
      </c>
      <c r="D19" s="27" t="s">
        <v>110</v>
      </c>
      <c r="E19" s="27" t="s">
        <v>111</v>
      </c>
      <c r="F19" s="27" t="s">
        <v>125</v>
      </c>
      <c r="G19" s="27" t="s">
        <v>113</v>
      </c>
      <c r="H19" s="27"/>
      <c r="I19" s="27" t="s">
        <v>140</v>
      </c>
      <c r="J19" s="27" t="s">
        <v>127</v>
      </c>
      <c r="K19" s="27" t="s">
        <v>128</v>
      </c>
      <c r="L19" s="27" t="s">
        <v>141</v>
      </c>
      <c r="M19" s="27"/>
      <c r="N19" s="27" t="s">
        <v>41</v>
      </c>
      <c r="O19" s="27" t="s">
        <v>39</v>
      </c>
      <c r="P19" s="27"/>
      <c r="Q19" s="27" t="s">
        <v>47</v>
      </c>
      <c r="R19" s="86">
        <v>45537</v>
      </c>
      <c r="S19" s="83"/>
      <c r="T19" s="83"/>
      <c r="U19" s="83"/>
      <c r="V19" s="61"/>
    </row>
    <row r="20" s="40" customFormat="1" ht="267" customHeight="1" spans="1:22">
      <c r="A20" s="27" t="s">
        <v>142</v>
      </c>
      <c r="B20" s="27" t="s">
        <v>109</v>
      </c>
      <c r="C20" s="27" t="s">
        <v>17</v>
      </c>
      <c r="D20" s="27" t="s">
        <v>143</v>
      </c>
      <c r="E20" s="27" t="s">
        <v>111</v>
      </c>
      <c r="F20" s="27" t="s">
        <v>125</v>
      </c>
      <c r="G20" s="27" t="s">
        <v>113</v>
      </c>
      <c r="H20" s="27"/>
      <c r="I20" s="27" t="s">
        <v>144</v>
      </c>
      <c r="J20" s="27" t="s">
        <v>127</v>
      </c>
      <c r="K20" s="27" t="s">
        <v>128</v>
      </c>
      <c r="L20" s="27" t="s">
        <v>145</v>
      </c>
      <c r="M20" s="27"/>
      <c r="N20" s="27" t="s">
        <v>41</v>
      </c>
      <c r="O20" s="27" t="s">
        <v>39</v>
      </c>
      <c r="P20" s="27"/>
      <c r="Q20" s="27" t="s">
        <v>47</v>
      </c>
      <c r="R20" s="86">
        <v>45537</v>
      </c>
      <c r="S20" s="83"/>
      <c r="T20" s="83"/>
      <c r="U20" s="83"/>
      <c r="V20" s="61"/>
    </row>
    <row r="21" s="40" customFormat="1" ht="151.8" spans="1:22">
      <c r="A21" s="27" t="s">
        <v>146</v>
      </c>
      <c r="B21" s="27" t="s">
        <v>109</v>
      </c>
      <c r="C21" s="27" t="s">
        <v>17</v>
      </c>
      <c r="D21" s="27"/>
      <c r="E21" s="27" t="s">
        <v>111</v>
      </c>
      <c r="F21" s="27" t="s">
        <v>147</v>
      </c>
      <c r="G21" s="27" t="s">
        <v>113</v>
      </c>
      <c r="H21" s="27"/>
      <c r="I21" s="60" t="s">
        <v>148</v>
      </c>
      <c r="J21" s="27" t="s">
        <v>149</v>
      </c>
      <c r="K21" s="27" t="s">
        <v>150</v>
      </c>
      <c r="L21" s="27" t="s">
        <v>151</v>
      </c>
      <c r="M21" s="27"/>
      <c r="N21" s="27" t="s">
        <v>39</v>
      </c>
      <c r="O21" s="27" t="s">
        <v>41</v>
      </c>
      <c r="P21" s="27"/>
      <c r="Q21" s="27" t="s">
        <v>48</v>
      </c>
      <c r="R21" s="86">
        <v>45537</v>
      </c>
      <c r="S21" s="83"/>
      <c r="T21" s="83"/>
      <c r="U21" s="83"/>
      <c r="V21" s="61"/>
    </row>
    <row r="22" s="40" customFormat="1" ht="179.4" spans="1:22">
      <c r="A22" s="27" t="s">
        <v>152</v>
      </c>
      <c r="B22" s="27" t="s">
        <v>109</v>
      </c>
      <c r="C22" s="27" t="s">
        <v>17</v>
      </c>
      <c r="D22" s="27"/>
      <c r="E22" s="27" t="s">
        <v>111</v>
      </c>
      <c r="F22" s="27" t="s">
        <v>125</v>
      </c>
      <c r="G22" s="27" t="s">
        <v>113</v>
      </c>
      <c r="H22" s="27"/>
      <c r="I22" s="27" t="s">
        <v>153</v>
      </c>
      <c r="J22" s="27" t="s">
        <v>154</v>
      </c>
      <c r="K22" s="69" t="s">
        <v>155</v>
      </c>
      <c r="L22" s="27" t="s">
        <v>156</v>
      </c>
      <c r="M22" s="27"/>
      <c r="N22" s="27" t="s">
        <v>41</v>
      </c>
      <c r="O22" s="27" t="s">
        <v>39</v>
      </c>
      <c r="P22" s="27"/>
      <c r="Q22" s="27" t="s">
        <v>49</v>
      </c>
      <c r="R22" s="86">
        <v>45537</v>
      </c>
      <c r="S22" s="83"/>
      <c r="T22" s="83"/>
      <c r="U22" s="83"/>
      <c r="V22" s="61"/>
    </row>
    <row r="23" s="40" customFormat="1" ht="165.6" spans="1:22">
      <c r="A23" s="27" t="s">
        <v>157</v>
      </c>
      <c r="B23" s="27" t="s">
        <v>109</v>
      </c>
      <c r="C23" s="27" t="s">
        <v>17</v>
      </c>
      <c r="D23" s="27" t="s">
        <v>158</v>
      </c>
      <c r="E23" s="27" t="s">
        <v>111</v>
      </c>
      <c r="F23" s="27" t="s">
        <v>125</v>
      </c>
      <c r="G23" s="27" t="s">
        <v>113</v>
      </c>
      <c r="H23" s="27"/>
      <c r="I23" s="27" t="s">
        <v>159</v>
      </c>
      <c r="J23" s="27" t="s">
        <v>154</v>
      </c>
      <c r="K23" s="69" t="s">
        <v>160</v>
      </c>
      <c r="L23" s="27" t="s">
        <v>151</v>
      </c>
      <c r="M23" s="27"/>
      <c r="N23" s="27" t="s">
        <v>41</v>
      </c>
      <c r="O23" s="27" t="s">
        <v>41</v>
      </c>
      <c r="P23" s="27"/>
      <c r="Q23" s="27" t="s">
        <v>49</v>
      </c>
      <c r="R23" s="86">
        <v>45537</v>
      </c>
      <c r="S23" s="83"/>
      <c r="T23" s="83"/>
      <c r="U23" s="83"/>
      <c r="V23" s="61"/>
    </row>
    <row r="24" s="40" customFormat="1" ht="151.8" spans="1:22">
      <c r="A24" s="27" t="s">
        <v>161</v>
      </c>
      <c r="B24" s="27" t="s">
        <v>109</v>
      </c>
      <c r="C24" s="27" t="s">
        <v>17</v>
      </c>
      <c r="D24" s="27" t="s">
        <v>162</v>
      </c>
      <c r="E24" s="27" t="s">
        <v>111</v>
      </c>
      <c r="F24" s="27" t="s">
        <v>125</v>
      </c>
      <c r="G24" s="27" t="s">
        <v>113</v>
      </c>
      <c r="H24" s="27"/>
      <c r="I24" s="27" t="s">
        <v>163</v>
      </c>
      <c r="J24" s="27" t="s">
        <v>164</v>
      </c>
      <c r="K24" s="27" t="s">
        <v>165</v>
      </c>
      <c r="L24" s="27" t="s">
        <v>166</v>
      </c>
      <c r="M24" s="27"/>
      <c r="N24" s="27" t="s">
        <v>41</v>
      </c>
      <c r="O24" s="27" t="s">
        <v>41</v>
      </c>
      <c r="P24" s="27"/>
      <c r="Q24" s="27" t="s">
        <v>47</v>
      </c>
      <c r="R24" s="86">
        <v>45537</v>
      </c>
      <c r="S24" s="83"/>
      <c r="T24" s="83"/>
      <c r="U24" s="83"/>
      <c r="V24" s="61"/>
    </row>
    <row r="25" s="40" customFormat="1" ht="179.4" spans="1:22">
      <c r="A25" s="27" t="s">
        <v>167</v>
      </c>
      <c r="B25" s="27" t="s">
        <v>109</v>
      </c>
      <c r="C25" s="27" t="s">
        <v>17</v>
      </c>
      <c r="D25" s="27" t="s">
        <v>168</v>
      </c>
      <c r="E25" s="27" t="s">
        <v>111</v>
      </c>
      <c r="F25" s="27" t="s">
        <v>125</v>
      </c>
      <c r="G25" s="27" t="s">
        <v>113</v>
      </c>
      <c r="H25" s="27"/>
      <c r="I25" s="27" t="s">
        <v>169</v>
      </c>
      <c r="J25" s="27" t="s">
        <v>164</v>
      </c>
      <c r="K25" s="27" t="s">
        <v>170</v>
      </c>
      <c r="L25" s="27" t="s">
        <v>166</v>
      </c>
      <c r="M25" s="27"/>
      <c r="N25" s="27" t="s">
        <v>41</v>
      </c>
      <c r="O25" s="27" t="s">
        <v>41</v>
      </c>
      <c r="P25" s="27"/>
      <c r="Q25" s="27" t="s">
        <v>47</v>
      </c>
      <c r="R25" s="86">
        <v>45537</v>
      </c>
      <c r="S25" s="83"/>
      <c r="T25" s="83"/>
      <c r="U25" s="83"/>
      <c r="V25" s="61"/>
    </row>
    <row r="26" s="40" customFormat="1" ht="151.8" spans="1:22">
      <c r="A26" s="27" t="s">
        <v>171</v>
      </c>
      <c r="B26" s="27" t="s">
        <v>109</v>
      </c>
      <c r="C26" s="27" t="s">
        <v>17</v>
      </c>
      <c r="D26" s="27"/>
      <c r="E26" s="27" t="s">
        <v>111</v>
      </c>
      <c r="F26" s="27" t="s">
        <v>125</v>
      </c>
      <c r="G26" s="27" t="s">
        <v>113</v>
      </c>
      <c r="H26" s="27"/>
      <c r="I26" s="27" t="s">
        <v>172</v>
      </c>
      <c r="J26" s="27" t="s">
        <v>173</v>
      </c>
      <c r="K26" s="27" t="s">
        <v>174</v>
      </c>
      <c r="L26" s="27" t="s">
        <v>175</v>
      </c>
      <c r="M26" s="27"/>
      <c r="N26" s="27" t="s">
        <v>41</v>
      </c>
      <c r="O26" s="27" t="s">
        <v>39</v>
      </c>
      <c r="P26" s="27"/>
      <c r="Q26" s="27" t="s">
        <v>47</v>
      </c>
      <c r="R26" s="86">
        <v>45537</v>
      </c>
      <c r="S26" s="83"/>
      <c r="T26" s="83"/>
      <c r="U26" s="83"/>
      <c r="V26" s="61"/>
    </row>
    <row r="27" s="40" customFormat="1" ht="138" spans="1:22">
      <c r="A27" s="27" t="s">
        <v>176</v>
      </c>
      <c r="B27" s="27" t="s">
        <v>109</v>
      </c>
      <c r="C27" s="27" t="s">
        <v>17</v>
      </c>
      <c r="D27" s="27"/>
      <c r="E27" s="27" t="s">
        <v>111</v>
      </c>
      <c r="F27" s="27" t="s">
        <v>125</v>
      </c>
      <c r="G27" s="27" t="s">
        <v>113</v>
      </c>
      <c r="H27" s="27"/>
      <c r="I27" s="27" t="s">
        <v>177</v>
      </c>
      <c r="J27" s="27" t="s">
        <v>178</v>
      </c>
      <c r="K27" s="27" t="s">
        <v>179</v>
      </c>
      <c r="L27" s="27" t="s">
        <v>180</v>
      </c>
      <c r="M27" s="27"/>
      <c r="N27" s="27" t="s">
        <v>41</v>
      </c>
      <c r="O27" s="27" t="s">
        <v>39</v>
      </c>
      <c r="P27" s="27"/>
      <c r="Q27" s="27" t="s">
        <v>47</v>
      </c>
      <c r="R27" s="86">
        <v>45537</v>
      </c>
      <c r="S27" s="83"/>
      <c r="T27" s="83"/>
      <c r="U27" s="83"/>
      <c r="V27" s="61"/>
    </row>
    <row r="28" s="40" customFormat="1" ht="138" spans="1:22">
      <c r="A28" s="27" t="s">
        <v>181</v>
      </c>
      <c r="B28" s="27" t="s">
        <v>109</v>
      </c>
      <c r="C28" s="27" t="s">
        <v>17</v>
      </c>
      <c r="D28" s="27"/>
      <c r="E28" s="27" t="s">
        <v>111</v>
      </c>
      <c r="F28" s="27" t="s">
        <v>125</v>
      </c>
      <c r="G28" s="27" t="s">
        <v>113</v>
      </c>
      <c r="H28" s="27"/>
      <c r="I28" s="27" t="s">
        <v>182</v>
      </c>
      <c r="J28" s="27" t="s">
        <v>178</v>
      </c>
      <c r="K28" s="27" t="s">
        <v>183</v>
      </c>
      <c r="L28" s="27" t="s">
        <v>184</v>
      </c>
      <c r="M28" s="27"/>
      <c r="N28" s="27" t="s">
        <v>41</v>
      </c>
      <c r="O28" s="27" t="s">
        <v>41</v>
      </c>
      <c r="P28" s="27"/>
      <c r="Q28" s="27" t="s">
        <v>47</v>
      </c>
      <c r="R28" s="86">
        <v>45537</v>
      </c>
      <c r="S28" s="83"/>
      <c r="T28" s="83"/>
      <c r="U28" s="83"/>
      <c r="V28" s="61"/>
    </row>
    <row r="29" s="40" customFormat="1" ht="138" spans="1:22">
      <c r="A29" s="27" t="s">
        <v>185</v>
      </c>
      <c r="B29" s="27" t="s">
        <v>109</v>
      </c>
      <c r="C29" s="27" t="s">
        <v>23</v>
      </c>
      <c r="D29" s="27"/>
      <c r="E29" s="27" t="s">
        <v>111</v>
      </c>
      <c r="F29" s="27" t="s">
        <v>125</v>
      </c>
      <c r="G29" s="27" t="s">
        <v>113</v>
      </c>
      <c r="H29" s="27"/>
      <c r="I29" s="27" t="s">
        <v>186</v>
      </c>
      <c r="J29" s="27" t="s">
        <v>187</v>
      </c>
      <c r="K29" s="70" t="s">
        <v>188</v>
      </c>
      <c r="L29" s="27" t="s">
        <v>189</v>
      </c>
      <c r="M29" s="27"/>
      <c r="N29" s="27" t="s">
        <v>41</v>
      </c>
      <c r="O29" s="27" t="s">
        <v>39</v>
      </c>
      <c r="P29" s="27"/>
      <c r="Q29" s="27" t="s">
        <v>47</v>
      </c>
      <c r="R29" s="86">
        <v>45537</v>
      </c>
      <c r="S29" s="83"/>
      <c r="T29" s="83"/>
      <c r="U29" s="83"/>
      <c r="V29" s="61"/>
    </row>
    <row r="30" s="40" customFormat="1" ht="124.2" spans="1:22">
      <c r="A30" s="27" t="s">
        <v>190</v>
      </c>
      <c r="B30" s="27" t="s">
        <v>109</v>
      </c>
      <c r="C30" s="27" t="s">
        <v>17</v>
      </c>
      <c r="D30" s="27"/>
      <c r="E30" s="27" t="s">
        <v>111</v>
      </c>
      <c r="F30" s="27" t="s">
        <v>125</v>
      </c>
      <c r="G30" s="27" t="s">
        <v>113</v>
      </c>
      <c r="H30" s="27"/>
      <c r="I30" s="27" t="s">
        <v>191</v>
      </c>
      <c r="J30" s="27" t="s">
        <v>192</v>
      </c>
      <c r="K30" s="27" t="s">
        <v>193</v>
      </c>
      <c r="L30" s="27" t="s">
        <v>194</v>
      </c>
      <c r="M30" s="27"/>
      <c r="N30" s="27" t="s">
        <v>41</v>
      </c>
      <c r="O30" s="27" t="s">
        <v>41</v>
      </c>
      <c r="P30" s="27"/>
      <c r="Q30" s="27" t="s">
        <v>47</v>
      </c>
      <c r="R30" s="86">
        <v>45537</v>
      </c>
      <c r="S30" s="83"/>
      <c r="T30" s="83"/>
      <c r="U30" s="83"/>
      <c r="V30" s="61"/>
    </row>
    <row r="31" s="40" customFormat="1" ht="138" spans="1:22">
      <c r="A31" s="27" t="s">
        <v>195</v>
      </c>
      <c r="B31" s="27" t="s">
        <v>109</v>
      </c>
      <c r="C31" s="27" t="s">
        <v>17</v>
      </c>
      <c r="D31" s="27"/>
      <c r="E31" s="27" t="s">
        <v>111</v>
      </c>
      <c r="F31" s="27" t="s">
        <v>125</v>
      </c>
      <c r="G31" s="27" t="s">
        <v>113</v>
      </c>
      <c r="H31" s="27"/>
      <c r="I31" s="27" t="s">
        <v>196</v>
      </c>
      <c r="J31" s="27" t="s">
        <v>187</v>
      </c>
      <c r="K31" s="27" t="s">
        <v>197</v>
      </c>
      <c r="L31" s="27" t="s">
        <v>194</v>
      </c>
      <c r="M31" s="27"/>
      <c r="N31" s="27" t="s">
        <v>41</v>
      </c>
      <c r="O31" s="27" t="s">
        <v>41</v>
      </c>
      <c r="P31" s="27"/>
      <c r="Q31" s="27" t="s">
        <v>47</v>
      </c>
      <c r="R31" s="86">
        <v>45537</v>
      </c>
      <c r="S31" s="83"/>
      <c r="T31" s="83"/>
      <c r="U31" s="83"/>
      <c r="V31" s="61"/>
    </row>
    <row r="32" s="40" customFormat="1" ht="200.1" customHeight="1" spans="1:22">
      <c r="A32" s="31" t="s">
        <v>198</v>
      </c>
      <c r="B32" s="31" t="s">
        <v>109</v>
      </c>
      <c r="C32" s="31" t="s">
        <v>17</v>
      </c>
      <c r="D32" s="31"/>
      <c r="E32" s="31" t="s">
        <v>111</v>
      </c>
      <c r="F32" s="31" t="s">
        <v>199</v>
      </c>
      <c r="G32" s="31" t="s">
        <v>113</v>
      </c>
      <c r="H32" s="31"/>
      <c r="I32" s="31" t="s">
        <v>200</v>
      </c>
      <c r="J32" s="31" t="s">
        <v>201</v>
      </c>
      <c r="K32" s="31" t="s">
        <v>202</v>
      </c>
      <c r="L32" s="31" t="s">
        <v>203</v>
      </c>
      <c r="M32" s="31"/>
      <c r="N32" s="31" t="s">
        <v>39</v>
      </c>
      <c r="O32" s="31" t="s">
        <v>40</v>
      </c>
      <c r="P32" s="31"/>
      <c r="Q32" s="31" t="s">
        <v>49</v>
      </c>
      <c r="R32" s="87">
        <v>45537</v>
      </c>
      <c r="S32" s="83"/>
      <c r="T32" s="83"/>
      <c r="U32" s="83"/>
      <c r="V32" s="61"/>
    </row>
    <row r="33" ht="124.2" spans="1:22">
      <c r="A33" s="31" t="s">
        <v>204</v>
      </c>
      <c r="B33" s="31" t="s">
        <v>109</v>
      </c>
      <c r="C33" s="31" t="s">
        <v>17</v>
      </c>
      <c r="D33" s="31"/>
      <c r="E33" s="31" t="s">
        <v>111</v>
      </c>
      <c r="F33" s="31" t="s">
        <v>199</v>
      </c>
      <c r="G33" s="31" t="s">
        <v>113</v>
      </c>
      <c r="H33" s="31"/>
      <c r="I33" s="31" t="s">
        <v>205</v>
      </c>
      <c r="J33" s="31" t="s">
        <v>201</v>
      </c>
      <c r="K33" s="31" t="s">
        <v>202</v>
      </c>
      <c r="L33" s="31" t="s">
        <v>206</v>
      </c>
      <c r="M33" s="71"/>
      <c r="N33" s="31" t="s">
        <v>39</v>
      </c>
      <c r="O33" s="31" t="s">
        <v>40</v>
      </c>
      <c r="P33" s="31"/>
      <c r="Q33" s="31" t="s">
        <v>49</v>
      </c>
      <c r="R33" s="87">
        <v>45537</v>
      </c>
      <c r="S33" s="88"/>
      <c r="T33" s="83"/>
      <c r="U33" s="83"/>
      <c r="V33" s="89"/>
    </row>
    <row r="34" ht="124.2" spans="1:22">
      <c r="A34" s="31" t="s">
        <v>207</v>
      </c>
      <c r="B34" s="31" t="s">
        <v>109</v>
      </c>
      <c r="C34" s="31" t="s">
        <v>17</v>
      </c>
      <c r="D34" s="31"/>
      <c r="E34" s="31" t="s">
        <v>111</v>
      </c>
      <c r="F34" s="31" t="s">
        <v>199</v>
      </c>
      <c r="G34" s="31" t="s">
        <v>113</v>
      </c>
      <c r="H34" s="31"/>
      <c r="I34" s="31" t="s">
        <v>208</v>
      </c>
      <c r="J34" s="31" t="s">
        <v>201</v>
      </c>
      <c r="K34" s="31" t="s">
        <v>202</v>
      </c>
      <c r="L34" s="31" t="s">
        <v>206</v>
      </c>
      <c r="M34" s="71"/>
      <c r="N34" s="31" t="s">
        <v>39</v>
      </c>
      <c r="O34" s="31" t="s">
        <v>40</v>
      </c>
      <c r="P34" s="31"/>
      <c r="Q34" s="31" t="s">
        <v>49</v>
      </c>
      <c r="R34" s="87">
        <v>45537</v>
      </c>
      <c r="S34" s="88"/>
      <c r="T34" s="83"/>
      <c r="U34" s="83"/>
      <c r="V34" s="89"/>
    </row>
    <row r="35" ht="138" spans="1:22">
      <c r="A35" s="27" t="s">
        <v>209</v>
      </c>
      <c r="B35" s="27" t="s">
        <v>109</v>
      </c>
      <c r="C35" s="27" t="s">
        <v>17</v>
      </c>
      <c r="D35" s="27"/>
      <c r="E35" s="27" t="s">
        <v>111</v>
      </c>
      <c r="F35" s="27" t="s">
        <v>199</v>
      </c>
      <c r="G35" s="27" t="s">
        <v>113</v>
      </c>
      <c r="H35" s="27"/>
      <c r="I35" s="72" t="s">
        <v>210</v>
      </c>
      <c r="J35" s="27" t="s">
        <v>211</v>
      </c>
      <c r="K35" s="27" t="s">
        <v>202</v>
      </c>
      <c r="L35" s="27" t="s">
        <v>212</v>
      </c>
      <c r="M35" s="73"/>
      <c r="N35" s="27" t="s">
        <v>39</v>
      </c>
      <c r="O35" s="27" t="s">
        <v>39</v>
      </c>
      <c r="P35" s="27"/>
      <c r="Q35" s="27" t="s">
        <v>49</v>
      </c>
      <c r="R35" s="86">
        <v>45537</v>
      </c>
      <c r="S35" s="88"/>
      <c r="T35" s="83"/>
      <c r="U35" s="83"/>
      <c r="V35" s="89"/>
    </row>
    <row r="36" ht="124.2" spans="1:22">
      <c r="A36" s="31" t="s">
        <v>213</v>
      </c>
      <c r="B36" s="31" t="s">
        <v>109</v>
      </c>
      <c r="C36" s="31" t="s">
        <v>17</v>
      </c>
      <c r="D36" s="31"/>
      <c r="E36" s="31" t="s">
        <v>111</v>
      </c>
      <c r="F36" s="31" t="s">
        <v>199</v>
      </c>
      <c r="G36" s="31" t="s">
        <v>113</v>
      </c>
      <c r="H36" s="31"/>
      <c r="I36" s="74" t="s">
        <v>214</v>
      </c>
      <c r="J36" s="31" t="s">
        <v>215</v>
      </c>
      <c r="K36" s="31" t="s">
        <v>216</v>
      </c>
      <c r="L36" s="31" t="s">
        <v>217</v>
      </c>
      <c r="M36" s="71"/>
      <c r="N36" s="31" t="s">
        <v>39</v>
      </c>
      <c r="O36" s="31" t="s">
        <v>40</v>
      </c>
      <c r="P36" s="31"/>
      <c r="Q36" s="31" t="s">
        <v>49</v>
      </c>
      <c r="R36" s="87">
        <v>45537</v>
      </c>
      <c r="S36" s="88"/>
      <c r="T36" s="83"/>
      <c r="U36" s="83"/>
      <c r="V36" s="89"/>
    </row>
    <row r="37" ht="124.2" spans="1:21">
      <c r="A37" s="31" t="s">
        <v>218</v>
      </c>
      <c r="B37" s="31" t="s">
        <v>109</v>
      </c>
      <c r="C37" s="31" t="s">
        <v>17</v>
      </c>
      <c r="D37" s="31"/>
      <c r="E37" s="31" t="s">
        <v>111</v>
      </c>
      <c r="F37" s="31" t="s">
        <v>199</v>
      </c>
      <c r="G37" s="31" t="s">
        <v>113</v>
      </c>
      <c r="H37" s="31"/>
      <c r="I37" s="74" t="s">
        <v>219</v>
      </c>
      <c r="J37" s="31" t="s">
        <v>201</v>
      </c>
      <c r="K37" s="31" t="s">
        <v>216</v>
      </c>
      <c r="L37" s="31" t="s">
        <v>217</v>
      </c>
      <c r="M37" s="75"/>
      <c r="N37" s="31" t="s">
        <v>39</v>
      </c>
      <c r="O37" s="31" t="s">
        <v>40</v>
      </c>
      <c r="P37" s="76"/>
      <c r="Q37" s="76" t="s">
        <v>49</v>
      </c>
      <c r="R37" s="87">
        <v>45537</v>
      </c>
      <c r="S37" s="90"/>
      <c r="T37" s="91"/>
      <c r="U37" s="91"/>
    </row>
    <row r="38" ht="124.2" spans="1:21">
      <c r="A38" s="31" t="s">
        <v>220</v>
      </c>
      <c r="B38" s="31" t="s">
        <v>109</v>
      </c>
      <c r="C38" s="59" t="s">
        <v>17</v>
      </c>
      <c r="D38" s="59"/>
      <c r="E38" s="59" t="s">
        <v>111</v>
      </c>
      <c r="F38" s="59" t="s">
        <v>199</v>
      </c>
      <c r="G38" s="59" t="s">
        <v>113</v>
      </c>
      <c r="H38" s="59"/>
      <c r="I38" s="77" t="s">
        <v>221</v>
      </c>
      <c r="J38" s="31" t="s">
        <v>222</v>
      </c>
      <c r="K38" s="59" t="s">
        <v>216</v>
      </c>
      <c r="L38" s="31" t="s">
        <v>217</v>
      </c>
      <c r="M38" s="78"/>
      <c r="N38" s="31" t="s">
        <v>39</v>
      </c>
      <c r="O38" s="31" t="s">
        <v>40</v>
      </c>
      <c r="P38" s="79"/>
      <c r="Q38" s="79" t="s">
        <v>49</v>
      </c>
      <c r="R38" s="87">
        <v>45537</v>
      </c>
      <c r="S38" s="92"/>
      <c r="T38" s="93"/>
      <c r="U38" s="93"/>
    </row>
    <row r="39" ht="110.4" spans="1:21">
      <c r="A39" s="27" t="s">
        <v>223</v>
      </c>
      <c r="B39" s="27" t="s">
        <v>109</v>
      </c>
      <c r="C39" s="27" t="s">
        <v>17</v>
      </c>
      <c r="D39" s="27"/>
      <c r="E39" s="27" t="s">
        <v>111</v>
      </c>
      <c r="F39" s="60" t="s">
        <v>199</v>
      </c>
      <c r="G39" s="27" t="s">
        <v>113</v>
      </c>
      <c r="H39" s="60"/>
      <c r="I39" s="27" t="s">
        <v>224</v>
      </c>
      <c r="J39" s="27" t="s">
        <v>225</v>
      </c>
      <c r="K39" s="27" t="s">
        <v>226</v>
      </c>
      <c r="L39" s="60" t="s">
        <v>194</v>
      </c>
      <c r="M39" s="80"/>
      <c r="N39" s="60" t="s">
        <v>41</v>
      </c>
      <c r="O39" s="60" t="s">
        <v>41</v>
      </c>
      <c r="P39" s="60"/>
      <c r="Q39" s="60" t="s">
        <v>49</v>
      </c>
      <c r="R39" s="86">
        <v>45537</v>
      </c>
      <c r="S39" s="7"/>
      <c r="T39" s="94"/>
      <c r="U39" s="94"/>
    </row>
    <row r="40" ht="124.2" spans="1:21">
      <c r="A40" s="27" t="s">
        <v>227</v>
      </c>
      <c r="B40" s="60" t="s">
        <v>109</v>
      </c>
      <c r="C40" s="60" t="s">
        <v>17</v>
      </c>
      <c r="D40" s="60"/>
      <c r="E40" s="60" t="s">
        <v>111</v>
      </c>
      <c r="F40" s="60" t="s">
        <v>147</v>
      </c>
      <c r="G40" s="27" t="s">
        <v>113</v>
      </c>
      <c r="H40" s="60"/>
      <c r="I40" s="27" t="s">
        <v>228</v>
      </c>
      <c r="J40" s="27" t="s">
        <v>229</v>
      </c>
      <c r="K40" s="60" t="s">
        <v>230</v>
      </c>
      <c r="L40" s="60" t="s">
        <v>231</v>
      </c>
      <c r="M40" s="80"/>
      <c r="N40" s="60" t="s">
        <v>39</v>
      </c>
      <c r="O40" s="60" t="s">
        <v>41</v>
      </c>
      <c r="P40" s="60"/>
      <c r="Q40" s="60" t="s">
        <v>49</v>
      </c>
      <c r="R40" s="86">
        <v>45537</v>
      </c>
      <c r="S40" s="7"/>
      <c r="T40" s="94"/>
      <c r="U40" s="94"/>
    </row>
    <row r="41" ht="124.2" spans="1:21">
      <c r="A41" s="27" t="s">
        <v>232</v>
      </c>
      <c r="B41" s="60" t="s">
        <v>109</v>
      </c>
      <c r="C41" s="60" t="s">
        <v>17</v>
      </c>
      <c r="D41" s="60"/>
      <c r="E41" s="60" t="s">
        <v>111</v>
      </c>
      <c r="F41" s="60" t="s">
        <v>147</v>
      </c>
      <c r="G41" s="27" t="s">
        <v>113</v>
      </c>
      <c r="H41" s="60"/>
      <c r="I41" s="27" t="s">
        <v>233</v>
      </c>
      <c r="J41" s="27" t="s">
        <v>229</v>
      </c>
      <c r="K41" s="60" t="s">
        <v>234</v>
      </c>
      <c r="L41" s="60" t="s">
        <v>235</v>
      </c>
      <c r="M41" s="80"/>
      <c r="N41" s="60" t="s">
        <v>42</v>
      </c>
      <c r="O41" s="60" t="s">
        <v>42</v>
      </c>
      <c r="P41" s="60"/>
      <c r="Q41" s="60" t="s">
        <v>49</v>
      </c>
      <c r="R41" s="86">
        <v>45537</v>
      </c>
      <c r="S41" s="7"/>
      <c r="T41" s="94"/>
      <c r="U41" s="94"/>
    </row>
    <row r="42" ht="100.8" spans="1:21">
      <c r="A42" s="27" t="s">
        <v>236</v>
      </c>
      <c r="B42" s="60" t="s">
        <v>237</v>
      </c>
      <c r="C42" s="60" t="s">
        <v>53</v>
      </c>
      <c r="D42" s="60"/>
      <c r="E42" s="60" t="s">
        <v>238</v>
      </c>
      <c r="F42" s="60" t="s">
        <v>147</v>
      </c>
      <c r="G42" s="27" t="s">
        <v>113</v>
      </c>
      <c r="H42" s="60"/>
      <c r="I42" s="60" t="s">
        <v>239</v>
      </c>
      <c r="J42" s="27" t="s">
        <v>240</v>
      </c>
      <c r="K42" s="81" t="s">
        <v>241</v>
      </c>
      <c r="L42" s="60" t="s">
        <v>242</v>
      </c>
      <c r="M42" s="80"/>
      <c r="N42" s="60" t="s">
        <v>42</v>
      </c>
      <c r="O42" s="60" t="s">
        <v>42</v>
      </c>
      <c r="P42" s="60"/>
      <c r="Q42" s="60" t="s">
        <v>49</v>
      </c>
      <c r="R42" s="86">
        <v>45537</v>
      </c>
      <c r="S42" s="7"/>
      <c r="T42" s="94"/>
      <c r="U42" s="94"/>
    </row>
    <row r="43" ht="96.6" spans="1:21">
      <c r="A43" s="27" t="s">
        <v>243</v>
      </c>
      <c r="B43" s="60" t="s">
        <v>237</v>
      </c>
      <c r="C43" s="60" t="s">
        <v>53</v>
      </c>
      <c r="D43" s="60"/>
      <c r="E43" s="60" t="s">
        <v>244</v>
      </c>
      <c r="F43" s="60" t="s">
        <v>125</v>
      </c>
      <c r="G43" s="27" t="s">
        <v>113</v>
      </c>
      <c r="H43" s="60"/>
      <c r="I43" s="60" t="s">
        <v>245</v>
      </c>
      <c r="J43" s="27" t="s">
        <v>246</v>
      </c>
      <c r="K43" s="60" t="s">
        <v>247</v>
      </c>
      <c r="L43" s="60" t="s">
        <v>248</v>
      </c>
      <c r="M43" s="80"/>
      <c r="N43" s="60" t="s">
        <v>41</v>
      </c>
      <c r="O43" s="60" t="s">
        <v>41</v>
      </c>
      <c r="P43" s="60"/>
      <c r="Q43" s="60" t="s">
        <v>49</v>
      </c>
      <c r="R43" s="86">
        <v>45537</v>
      </c>
      <c r="S43" s="7"/>
      <c r="T43" s="94"/>
      <c r="U43" s="94"/>
    </row>
    <row r="44" ht="144" spans="1:21">
      <c r="A44" s="27" t="s">
        <v>249</v>
      </c>
      <c r="B44" s="60" t="s">
        <v>109</v>
      </c>
      <c r="C44" s="60" t="s">
        <v>17</v>
      </c>
      <c r="D44" s="60"/>
      <c r="E44" s="60" t="s">
        <v>238</v>
      </c>
      <c r="F44" s="60" t="s">
        <v>125</v>
      </c>
      <c r="G44" s="27" t="s">
        <v>113</v>
      </c>
      <c r="H44" s="60"/>
      <c r="I44" s="82" t="s">
        <v>250</v>
      </c>
      <c r="J44" s="27" t="s">
        <v>251</v>
      </c>
      <c r="K44" s="60" t="s">
        <v>252</v>
      </c>
      <c r="L44" s="60" t="s">
        <v>253</v>
      </c>
      <c r="M44" s="25"/>
      <c r="N44" s="60" t="s">
        <v>41</v>
      </c>
      <c r="O44" s="60" t="s">
        <v>41</v>
      </c>
      <c r="P44" s="28"/>
      <c r="Q44" s="27" t="s">
        <v>47</v>
      </c>
      <c r="R44" s="86">
        <v>45537</v>
      </c>
      <c r="T44" s="41"/>
      <c r="U44" s="41"/>
    </row>
    <row r="45" ht="124.2" spans="1:21">
      <c r="A45" s="27" t="s">
        <v>254</v>
      </c>
      <c r="B45" s="60" t="s">
        <v>109</v>
      </c>
      <c r="C45" s="60" t="s">
        <v>17</v>
      </c>
      <c r="D45" s="60"/>
      <c r="E45" s="60" t="s">
        <v>238</v>
      </c>
      <c r="F45" s="60" t="s">
        <v>125</v>
      </c>
      <c r="G45" s="27" t="s">
        <v>113</v>
      </c>
      <c r="H45" s="60"/>
      <c r="I45" s="82" t="s">
        <v>255</v>
      </c>
      <c r="J45" s="27" t="s">
        <v>256</v>
      </c>
      <c r="K45" s="60" t="s">
        <v>257</v>
      </c>
      <c r="L45" s="60" t="s">
        <v>248</v>
      </c>
      <c r="M45" s="25"/>
      <c r="N45" s="60" t="s">
        <v>41</v>
      </c>
      <c r="O45" s="60" t="s">
        <v>41</v>
      </c>
      <c r="P45" s="28"/>
      <c r="Q45" s="60" t="s">
        <v>49</v>
      </c>
      <c r="R45" s="86">
        <v>45537</v>
      </c>
      <c r="T45" s="41"/>
      <c r="U45" s="41"/>
    </row>
    <row r="46" ht="115.2" spans="1:21">
      <c r="A46" s="27" t="s">
        <v>258</v>
      </c>
      <c r="B46" s="60" t="s">
        <v>109</v>
      </c>
      <c r="C46" s="60" t="s">
        <v>17</v>
      </c>
      <c r="D46" s="60"/>
      <c r="E46" s="60" t="s">
        <v>238</v>
      </c>
      <c r="F46" s="60" t="s">
        <v>125</v>
      </c>
      <c r="G46" s="27" t="s">
        <v>113</v>
      </c>
      <c r="H46" s="60"/>
      <c r="I46" s="82" t="s">
        <v>259</v>
      </c>
      <c r="J46" s="27" t="s">
        <v>251</v>
      </c>
      <c r="K46" s="60" t="s">
        <v>260</v>
      </c>
      <c r="L46" s="60" t="s">
        <v>261</v>
      </c>
      <c r="M46" s="25"/>
      <c r="N46" s="60" t="s">
        <v>41</v>
      </c>
      <c r="O46" s="60" t="s">
        <v>262</v>
      </c>
      <c r="P46" s="28"/>
      <c r="Q46" s="60" t="s">
        <v>49</v>
      </c>
      <c r="R46" s="86">
        <v>45537</v>
      </c>
      <c r="T46" s="41"/>
      <c r="U46" s="41"/>
    </row>
    <row r="47" ht="124.2" spans="1:21">
      <c r="A47" s="27" t="s">
        <v>263</v>
      </c>
      <c r="B47" s="60" t="s">
        <v>109</v>
      </c>
      <c r="C47" s="60" t="s">
        <v>17</v>
      </c>
      <c r="D47" s="60"/>
      <c r="E47" s="60" t="s">
        <v>238</v>
      </c>
      <c r="F47" s="60" t="s">
        <v>125</v>
      </c>
      <c r="G47" s="27" t="s">
        <v>113</v>
      </c>
      <c r="H47" s="60"/>
      <c r="I47" s="82" t="s">
        <v>264</v>
      </c>
      <c r="J47" s="27" t="s">
        <v>256</v>
      </c>
      <c r="K47" s="60" t="s">
        <v>265</v>
      </c>
      <c r="L47" s="60" t="s">
        <v>248</v>
      </c>
      <c r="M47" s="25"/>
      <c r="N47" s="60" t="s">
        <v>41</v>
      </c>
      <c r="O47" s="60" t="s">
        <v>41</v>
      </c>
      <c r="P47" s="28"/>
      <c r="Q47" s="60" t="s">
        <v>49</v>
      </c>
      <c r="R47" s="86">
        <v>45537</v>
      </c>
      <c r="T47" s="41"/>
      <c r="U47" s="41"/>
    </row>
    <row r="48" ht="124.2" spans="1:21">
      <c r="A48" s="27" t="s">
        <v>266</v>
      </c>
      <c r="B48" s="60" t="s">
        <v>109</v>
      </c>
      <c r="C48" s="60" t="s">
        <v>17</v>
      </c>
      <c r="D48" s="60"/>
      <c r="E48" s="60" t="s">
        <v>238</v>
      </c>
      <c r="F48" s="60" t="s">
        <v>125</v>
      </c>
      <c r="G48" s="27" t="s">
        <v>113</v>
      </c>
      <c r="H48" s="28"/>
      <c r="I48" s="81" t="s">
        <v>267</v>
      </c>
      <c r="J48" s="27" t="s">
        <v>256</v>
      </c>
      <c r="K48" s="81" t="s">
        <v>268</v>
      </c>
      <c r="L48" s="60" t="s">
        <v>248</v>
      </c>
      <c r="M48" s="25"/>
      <c r="N48" s="60" t="s">
        <v>41</v>
      </c>
      <c r="O48" s="60" t="s">
        <v>41</v>
      </c>
      <c r="P48" s="28"/>
      <c r="Q48" s="60" t="s">
        <v>49</v>
      </c>
      <c r="R48" s="86">
        <v>45537</v>
      </c>
      <c r="T48" s="41"/>
      <c r="U48" s="41"/>
    </row>
    <row r="49" ht="124.2" spans="1:21">
      <c r="A49" s="27" t="s">
        <v>269</v>
      </c>
      <c r="B49" s="60" t="s">
        <v>109</v>
      </c>
      <c r="C49" s="60" t="s">
        <v>17</v>
      </c>
      <c r="D49" s="60"/>
      <c r="E49" s="60" t="s">
        <v>238</v>
      </c>
      <c r="F49" s="60" t="s">
        <v>125</v>
      </c>
      <c r="G49" s="27" t="s">
        <v>113</v>
      </c>
      <c r="H49" s="28"/>
      <c r="I49" s="81" t="s">
        <v>270</v>
      </c>
      <c r="J49" s="27" t="s">
        <v>256</v>
      </c>
      <c r="K49" s="81" t="s">
        <v>271</v>
      </c>
      <c r="L49" s="60" t="s">
        <v>272</v>
      </c>
      <c r="M49" s="25"/>
      <c r="N49" s="60" t="s">
        <v>41</v>
      </c>
      <c r="O49" s="60" t="s">
        <v>39</v>
      </c>
      <c r="P49" s="28"/>
      <c r="Q49" s="60" t="s">
        <v>49</v>
      </c>
      <c r="R49" s="86">
        <v>45537</v>
      </c>
      <c r="T49" s="41"/>
      <c r="U49" s="41"/>
    </row>
    <row r="50" spans="2:21">
      <c r="B50" s="41"/>
      <c r="C50" s="41"/>
      <c r="E50" s="41"/>
      <c r="F50" s="41"/>
      <c r="G50" s="61"/>
      <c r="J50" s="41"/>
      <c r="K50" s="41"/>
      <c r="L50" s="41"/>
      <c r="N50" s="41"/>
      <c r="O50" s="41"/>
      <c r="P50" s="41"/>
      <c r="Q50" s="41"/>
      <c r="T50" s="41"/>
      <c r="U50" s="41"/>
    </row>
    <row r="51" spans="2:21">
      <c r="B51" s="41"/>
      <c r="C51" s="41"/>
      <c r="E51" s="41"/>
      <c r="F51" s="41"/>
      <c r="G51" s="61"/>
      <c r="J51" s="83"/>
      <c r="K51" s="41"/>
      <c r="L51" s="41"/>
      <c r="N51" s="41"/>
      <c r="O51" s="41"/>
      <c r="P51" s="41"/>
      <c r="Q51" s="41"/>
      <c r="T51" s="41"/>
      <c r="U51" s="41"/>
    </row>
    <row r="52" spans="2:21">
      <c r="B52" s="41"/>
      <c r="C52" s="41"/>
      <c r="E52" s="41"/>
      <c r="F52" s="41"/>
      <c r="G52" s="61"/>
      <c r="I52" s="41"/>
      <c r="J52" s="41"/>
      <c r="K52" s="41"/>
      <c r="L52" s="41"/>
      <c r="N52" s="41"/>
      <c r="O52" s="41"/>
      <c r="P52" s="41"/>
      <c r="Q52" s="41"/>
      <c r="T52" s="41"/>
      <c r="U52" s="41"/>
    </row>
    <row r="53" spans="2:21">
      <c r="B53" s="41"/>
      <c r="C53" s="41"/>
      <c r="E53" s="41"/>
      <c r="F53" s="41"/>
      <c r="G53" s="61"/>
      <c r="I53" s="41"/>
      <c r="J53" s="41"/>
      <c r="K53" s="41"/>
      <c r="L53" s="41"/>
      <c r="N53" s="41"/>
      <c r="O53" s="41"/>
      <c r="P53" s="41"/>
      <c r="Q53" s="41"/>
      <c r="T53" s="41"/>
      <c r="U53" s="41"/>
    </row>
    <row r="54" spans="2:21">
      <c r="B54" s="41"/>
      <c r="C54" s="41"/>
      <c r="E54" s="41"/>
      <c r="F54" s="41"/>
      <c r="G54" s="61"/>
      <c r="I54" s="41"/>
      <c r="J54" s="41"/>
      <c r="K54" s="41"/>
      <c r="L54" s="84"/>
      <c r="N54" s="41"/>
      <c r="O54" s="41"/>
      <c r="P54" s="41"/>
      <c r="Q54" s="41"/>
      <c r="T54" s="41"/>
      <c r="U54" s="41"/>
    </row>
    <row r="55" spans="2:21">
      <c r="B55" s="41"/>
      <c r="C55" s="41"/>
      <c r="E55" s="41"/>
      <c r="F55" s="41"/>
      <c r="G55" s="61"/>
      <c r="I55" s="41"/>
      <c r="J55" s="41"/>
      <c r="K55" s="41"/>
      <c r="L55" s="84"/>
      <c r="N55" s="41"/>
      <c r="O55" s="41"/>
      <c r="P55" s="41"/>
      <c r="Q55" s="41"/>
      <c r="T55" s="41"/>
      <c r="U55" s="41"/>
    </row>
    <row r="56" spans="2:21">
      <c r="B56" s="41"/>
      <c r="C56" s="41"/>
      <c r="E56" s="41"/>
      <c r="F56" s="41"/>
      <c r="G56" s="61"/>
      <c r="I56" s="41"/>
      <c r="J56" s="41"/>
      <c r="K56" s="41"/>
      <c r="L56" s="84"/>
      <c r="N56" s="41"/>
      <c r="O56" s="41"/>
      <c r="P56" s="41"/>
      <c r="Q56" s="41"/>
      <c r="T56" s="41"/>
      <c r="U56" s="41"/>
    </row>
    <row r="57" spans="2:21">
      <c r="B57" s="41"/>
      <c r="C57" s="41"/>
      <c r="E57" s="41"/>
      <c r="F57" s="41"/>
      <c r="G57" s="61"/>
      <c r="I57" s="41"/>
      <c r="J57" s="41"/>
      <c r="K57" s="41"/>
      <c r="L57" s="84"/>
      <c r="N57" s="41"/>
      <c r="O57" s="41"/>
      <c r="P57" s="41"/>
      <c r="Q57" s="41"/>
      <c r="T57" s="41"/>
      <c r="U57" s="41"/>
    </row>
    <row r="58" spans="2:21">
      <c r="B58" s="41"/>
      <c r="C58" s="41"/>
      <c r="E58" s="41"/>
      <c r="F58" s="41"/>
      <c r="G58" s="61"/>
      <c r="I58" s="41"/>
      <c r="J58" s="41"/>
      <c r="K58" s="41"/>
      <c r="L58" s="84"/>
      <c r="N58" s="41"/>
      <c r="O58" s="41"/>
      <c r="P58" s="41"/>
      <c r="Q58" s="41"/>
      <c r="T58" s="41"/>
      <c r="U58" s="41"/>
    </row>
    <row r="59" spans="2:21">
      <c r="B59" s="41"/>
      <c r="C59" s="41"/>
      <c r="E59" s="41"/>
      <c r="F59" s="41"/>
      <c r="G59" s="61"/>
      <c r="I59" s="41"/>
      <c r="J59" s="41"/>
      <c r="K59" s="41"/>
      <c r="L59" s="84"/>
      <c r="N59" s="41"/>
      <c r="O59" s="41"/>
      <c r="P59" s="41"/>
      <c r="Q59" s="41"/>
      <c r="T59" s="41"/>
      <c r="U59" s="41"/>
    </row>
    <row r="60" spans="2:21">
      <c r="B60" s="41"/>
      <c r="C60" s="41"/>
      <c r="E60" s="41"/>
      <c r="F60" s="41"/>
      <c r="G60" s="61"/>
      <c r="I60" s="41"/>
      <c r="J60" s="41"/>
      <c r="K60" s="41"/>
      <c r="L60" s="84"/>
      <c r="N60" s="41"/>
      <c r="O60" s="41"/>
      <c r="P60" s="41"/>
      <c r="Q60" s="41"/>
      <c r="T60" s="41"/>
      <c r="U60" s="41"/>
    </row>
    <row r="61" spans="2:21">
      <c r="B61" s="41"/>
      <c r="C61" s="41"/>
      <c r="E61" s="41"/>
      <c r="F61" s="41"/>
      <c r="G61" s="61"/>
      <c r="I61" s="41"/>
      <c r="J61" s="41"/>
      <c r="K61" s="41"/>
      <c r="L61" s="41"/>
      <c r="N61" s="41"/>
      <c r="O61" s="41"/>
      <c r="P61" s="41"/>
      <c r="Q61" s="41"/>
      <c r="T61" s="41"/>
      <c r="U61" s="41"/>
    </row>
    <row r="62" spans="2:21">
      <c r="B62" s="41"/>
      <c r="C62" s="41"/>
      <c r="E62" s="41"/>
      <c r="F62" s="41"/>
      <c r="G62" s="61"/>
      <c r="I62" s="41"/>
      <c r="J62" s="41"/>
      <c r="K62" s="41"/>
      <c r="L62" s="84"/>
      <c r="N62" s="41"/>
      <c r="O62" s="41"/>
      <c r="P62" s="41"/>
      <c r="Q62" s="41"/>
      <c r="T62" s="41"/>
      <c r="U62" s="41"/>
    </row>
    <row r="63" spans="2:21">
      <c r="B63" s="41"/>
      <c r="C63" s="41"/>
      <c r="E63" s="41"/>
      <c r="F63" s="41"/>
      <c r="G63" s="61"/>
      <c r="I63" s="41"/>
      <c r="J63" s="41"/>
      <c r="K63" s="41"/>
      <c r="L63" s="84"/>
      <c r="N63" s="41"/>
      <c r="O63" s="41"/>
      <c r="P63" s="41"/>
      <c r="Q63" s="41"/>
      <c r="T63" s="41"/>
      <c r="U63" s="41"/>
    </row>
    <row r="64" spans="2:21">
      <c r="B64" s="41"/>
      <c r="C64" s="41"/>
      <c r="E64" s="41"/>
      <c r="F64" s="41"/>
      <c r="G64" s="61"/>
      <c r="I64" s="41"/>
      <c r="J64" s="41"/>
      <c r="K64" s="41"/>
      <c r="L64" s="84"/>
      <c r="N64" s="41"/>
      <c r="O64" s="41"/>
      <c r="P64" s="41"/>
      <c r="Q64" s="41"/>
      <c r="T64" s="41"/>
      <c r="U64" s="41"/>
    </row>
    <row r="65" spans="2:21">
      <c r="B65" s="41"/>
      <c r="C65" s="41"/>
      <c r="E65" s="41"/>
      <c r="F65" s="41"/>
      <c r="G65" s="61"/>
      <c r="I65" s="41"/>
      <c r="J65" s="41"/>
      <c r="K65" s="41"/>
      <c r="L65" s="84"/>
      <c r="N65" s="41"/>
      <c r="O65" s="41"/>
      <c r="P65" s="41"/>
      <c r="Q65" s="41"/>
      <c r="T65" s="41"/>
      <c r="U65" s="41"/>
    </row>
    <row r="66" spans="2:21">
      <c r="B66" s="41"/>
      <c r="C66" s="41"/>
      <c r="E66" s="41"/>
      <c r="F66" s="41"/>
      <c r="G66" s="61"/>
      <c r="I66" s="41"/>
      <c r="J66" s="41"/>
      <c r="K66" s="41"/>
      <c r="L66" s="84"/>
      <c r="N66" s="41"/>
      <c r="O66" s="41"/>
      <c r="P66" s="41"/>
      <c r="Q66" s="41"/>
      <c r="T66" s="41"/>
      <c r="U66" s="41"/>
    </row>
    <row r="67" spans="2:21">
      <c r="B67" s="41"/>
      <c r="C67" s="41"/>
      <c r="E67" s="41"/>
      <c r="F67" s="41"/>
      <c r="G67" s="61"/>
      <c r="J67" s="41"/>
      <c r="K67" s="41"/>
      <c r="L67" s="84"/>
      <c r="N67" s="41"/>
      <c r="O67" s="41"/>
      <c r="P67" s="41"/>
      <c r="Q67" s="41"/>
      <c r="T67" s="41"/>
      <c r="U67" s="41"/>
    </row>
    <row r="68" spans="2:21">
      <c r="B68" s="41"/>
      <c r="C68" s="41"/>
      <c r="E68" s="41"/>
      <c r="F68" s="41"/>
      <c r="G68" s="61"/>
      <c r="I68" s="94"/>
      <c r="J68" s="41"/>
      <c r="K68" s="41"/>
      <c r="L68" s="84"/>
      <c r="N68" s="41"/>
      <c r="O68" s="41"/>
      <c r="P68" s="41"/>
      <c r="Q68" s="41"/>
      <c r="T68" s="41"/>
      <c r="U68" s="41"/>
    </row>
    <row r="69" spans="1:21">
      <c r="A69" s="41"/>
      <c r="B69" s="41"/>
      <c r="C69" s="41"/>
      <c r="E69" s="41"/>
      <c r="F69" s="41"/>
      <c r="G69" s="61"/>
      <c r="I69" s="41"/>
      <c r="J69" s="41"/>
      <c r="K69" s="41"/>
      <c r="L69" s="84"/>
      <c r="N69" s="41"/>
      <c r="O69" s="41"/>
      <c r="P69" s="41"/>
      <c r="Q69" s="41"/>
      <c r="T69" s="41"/>
      <c r="U69" s="41"/>
    </row>
    <row r="70" spans="1:21">
      <c r="A70" s="41"/>
      <c r="B70" s="41"/>
      <c r="C70" s="41"/>
      <c r="E70" s="41"/>
      <c r="F70" s="41"/>
      <c r="G70" s="61"/>
      <c r="I70" s="41"/>
      <c r="J70" s="41"/>
      <c r="K70" s="41"/>
      <c r="L70" s="84"/>
      <c r="N70" s="41"/>
      <c r="O70" s="41"/>
      <c r="P70" s="41"/>
      <c r="Q70" s="41"/>
      <c r="T70" s="41"/>
      <c r="U70" s="41"/>
    </row>
    <row r="71" spans="1:21">
      <c r="A71" s="41"/>
      <c r="B71" s="41"/>
      <c r="C71" s="41"/>
      <c r="E71" s="41"/>
      <c r="F71" s="41"/>
      <c r="G71" s="61"/>
      <c r="I71" s="41"/>
      <c r="J71" s="41"/>
      <c r="K71" s="41"/>
      <c r="L71" s="84"/>
      <c r="N71" s="41"/>
      <c r="O71" s="41"/>
      <c r="P71" s="41"/>
      <c r="Q71" s="41"/>
      <c r="T71" s="41"/>
      <c r="U71" s="41"/>
    </row>
    <row r="72" spans="1:21">
      <c r="A72" s="41"/>
      <c r="B72" s="41"/>
      <c r="C72" s="41"/>
      <c r="E72" s="41"/>
      <c r="F72" s="41"/>
      <c r="G72" s="61"/>
      <c r="I72" s="41"/>
      <c r="J72" s="41"/>
      <c r="K72" s="41"/>
      <c r="L72" s="84"/>
      <c r="N72" s="41"/>
      <c r="O72" s="41"/>
      <c r="P72" s="41"/>
      <c r="Q72" s="41"/>
      <c r="T72" s="41"/>
      <c r="U72" s="41"/>
    </row>
    <row r="73" spans="1:21">
      <c r="A73" s="41"/>
      <c r="B73" s="41"/>
      <c r="C73" s="41"/>
      <c r="E73" s="41"/>
      <c r="F73" s="41"/>
      <c r="G73" s="61"/>
      <c r="I73" s="41"/>
      <c r="J73" s="41"/>
      <c r="K73" s="41"/>
      <c r="L73" s="84"/>
      <c r="N73" s="41"/>
      <c r="O73" s="41"/>
      <c r="P73" s="41"/>
      <c r="Q73" s="41"/>
      <c r="T73" s="41"/>
      <c r="U73" s="41"/>
    </row>
    <row r="74" spans="1:21">
      <c r="A74" s="41"/>
      <c r="B74" s="41"/>
      <c r="C74" s="41"/>
      <c r="E74" s="41"/>
      <c r="F74" s="41"/>
      <c r="G74" s="61"/>
      <c r="I74" s="41"/>
      <c r="J74" s="41"/>
      <c r="K74" s="41"/>
      <c r="L74" s="84"/>
      <c r="N74" s="41"/>
      <c r="O74" s="41"/>
      <c r="P74" s="41"/>
      <c r="Q74" s="41"/>
      <c r="T74" s="41"/>
      <c r="U74" s="41"/>
    </row>
    <row r="75" spans="1:21">
      <c r="A75" s="41"/>
      <c r="B75" s="41"/>
      <c r="C75" s="41"/>
      <c r="E75" s="41"/>
      <c r="F75" s="41"/>
      <c r="G75" s="61"/>
      <c r="I75" s="41"/>
      <c r="J75" s="41"/>
      <c r="K75" s="41"/>
      <c r="L75" s="84"/>
      <c r="N75" s="41"/>
      <c r="O75" s="41"/>
      <c r="P75" s="41"/>
      <c r="Q75" s="41"/>
      <c r="T75" s="41"/>
      <c r="U75" s="41"/>
    </row>
    <row r="76" spans="1:21">
      <c r="A76" s="41"/>
      <c r="B76" s="41"/>
      <c r="C76" s="41"/>
      <c r="E76" s="41"/>
      <c r="F76" s="41"/>
      <c r="G76" s="61"/>
      <c r="I76" s="41"/>
      <c r="J76" s="41"/>
      <c r="K76" s="41"/>
      <c r="L76" s="84"/>
      <c r="N76" s="41"/>
      <c r="O76" s="41"/>
      <c r="P76" s="41"/>
      <c r="Q76" s="41"/>
      <c r="T76" s="41"/>
      <c r="U76" s="41"/>
    </row>
    <row r="77" spans="1:21">
      <c r="A77" s="41"/>
      <c r="B77" s="41"/>
      <c r="C77" s="41"/>
      <c r="E77" s="41"/>
      <c r="F77" s="41"/>
      <c r="G77" s="61"/>
      <c r="I77" s="41"/>
      <c r="J77" s="41"/>
      <c r="K77" s="41"/>
      <c r="L77" s="84"/>
      <c r="N77" s="41"/>
      <c r="O77" s="41"/>
      <c r="P77" s="41"/>
      <c r="Q77" s="41"/>
      <c r="T77" s="41"/>
      <c r="U77" s="41"/>
    </row>
    <row r="78" spans="1:21">
      <c r="A78" s="41"/>
      <c r="B78" s="41"/>
      <c r="C78" s="41"/>
      <c r="E78" s="41"/>
      <c r="F78" s="41"/>
      <c r="G78" s="61"/>
      <c r="I78" s="41"/>
      <c r="J78" s="41"/>
      <c r="K78" s="41"/>
      <c r="L78" s="84"/>
      <c r="N78" s="41"/>
      <c r="O78" s="41"/>
      <c r="P78" s="41"/>
      <c r="Q78" s="41"/>
      <c r="T78" s="41"/>
      <c r="U78" s="41"/>
    </row>
    <row r="79" spans="1:21">
      <c r="A79" s="41"/>
      <c r="B79" s="41"/>
      <c r="C79" s="41"/>
      <c r="E79" s="41"/>
      <c r="F79" s="41"/>
      <c r="G79" s="61"/>
      <c r="I79" s="41"/>
      <c r="J79" s="41"/>
      <c r="K79" s="41"/>
      <c r="L79" s="84"/>
      <c r="N79" s="41"/>
      <c r="O79" s="41"/>
      <c r="P79" s="41"/>
      <c r="Q79" s="41"/>
      <c r="T79" s="41"/>
      <c r="U79" s="41"/>
    </row>
    <row r="80" spans="1:21">
      <c r="A80" s="41"/>
      <c r="B80" s="41"/>
      <c r="C80" s="41"/>
      <c r="E80" s="41"/>
      <c r="F80" s="41"/>
      <c r="G80" s="61"/>
      <c r="I80" s="41"/>
      <c r="J80" s="41"/>
      <c r="K80" s="41"/>
      <c r="L80" s="84"/>
      <c r="N80" s="41"/>
      <c r="O80" s="41"/>
      <c r="P80" s="41"/>
      <c r="Q80" s="41"/>
      <c r="T80" s="41"/>
      <c r="U80" s="41"/>
    </row>
    <row r="81" spans="1:21">
      <c r="A81" s="41"/>
      <c r="B81" s="41"/>
      <c r="C81" s="41"/>
      <c r="E81" s="41"/>
      <c r="F81" s="41"/>
      <c r="G81" s="61"/>
      <c r="I81" s="41"/>
      <c r="J81" s="41"/>
      <c r="K81" s="41"/>
      <c r="L81" s="84"/>
      <c r="N81" s="41"/>
      <c r="O81" s="41"/>
      <c r="P81" s="41"/>
      <c r="Q81" s="41"/>
      <c r="T81" s="41"/>
      <c r="U81" s="41"/>
    </row>
    <row r="82" spans="1:21">
      <c r="A82" s="41"/>
      <c r="B82" s="41"/>
      <c r="C82" s="41"/>
      <c r="E82" s="41"/>
      <c r="F82" s="41"/>
      <c r="G82" s="61"/>
      <c r="I82" s="41"/>
      <c r="J82" s="41"/>
      <c r="K82" s="41"/>
      <c r="L82" s="84"/>
      <c r="N82" s="41"/>
      <c r="O82" s="41"/>
      <c r="P82" s="41"/>
      <c r="Q82" s="41"/>
      <c r="T82" s="41"/>
      <c r="U82" s="41"/>
    </row>
    <row r="83" spans="1:21">
      <c r="A83" s="41"/>
      <c r="B83" s="41"/>
      <c r="C83" s="41"/>
      <c r="E83" s="41"/>
      <c r="F83" s="41"/>
      <c r="G83" s="61"/>
      <c r="I83" s="41"/>
      <c r="J83" s="41"/>
      <c r="K83" s="41"/>
      <c r="L83" s="84"/>
      <c r="N83" s="41"/>
      <c r="O83" s="41"/>
      <c r="P83" s="41"/>
      <c r="Q83" s="41"/>
      <c r="T83" s="41"/>
      <c r="U83" s="41"/>
    </row>
    <row r="84" spans="1:21">
      <c r="A84" s="41"/>
      <c r="B84" s="41"/>
      <c r="C84" s="41"/>
      <c r="E84" s="41"/>
      <c r="F84" s="41"/>
      <c r="G84" s="61"/>
      <c r="I84" s="41"/>
      <c r="J84" s="41"/>
      <c r="K84" s="41"/>
      <c r="L84" s="84"/>
      <c r="N84" s="41"/>
      <c r="O84" s="41"/>
      <c r="P84" s="41"/>
      <c r="Q84" s="41"/>
      <c r="T84" s="41"/>
      <c r="U84" s="41"/>
    </row>
    <row r="85" spans="1:21">
      <c r="A85" s="41"/>
      <c r="B85" s="41"/>
      <c r="C85" s="41"/>
      <c r="E85" s="41"/>
      <c r="F85" s="41"/>
      <c r="G85" s="61"/>
      <c r="I85" s="41"/>
      <c r="J85" s="41"/>
      <c r="K85" s="41"/>
      <c r="L85" s="84"/>
      <c r="N85" s="41"/>
      <c r="O85" s="41"/>
      <c r="P85" s="41"/>
      <c r="Q85" s="41"/>
      <c r="T85" s="41"/>
      <c r="U85" s="41"/>
    </row>
    <row r="86" spans="1:21">
      <c r="A86" s="41"/>
      <c r="B86" s="41"/>
      <c r="C86" s="41"/>
      <c r="E86" s="41"/>
      <c r="F86" s="41"/>
      <c r="G86" s="61"/>
      <c r="I86" s="41"/>
      <c r="J86" s="41"/>
      <c r="K86" s="41"/>
      <c r="L86" s="84"/>
      <c r="N86" s="41"/>
      <c r="O86" s="41"/>
      <c r="P86" s="41"/>
      <c r="Q86" s="41"/>
      <c r="T86" s="41"/>
      <c r="U86" s="41"/>
    </row>
    <row r="87" spans="1:21">
      <c r="A87" s="41"/>
      <c r="B87" s="41"/>
      <c r="C87" s="41"/>
      <c r="E87" s="41"/>
      <c r="F87" s="41"/>
      <c r="G87" s="61"/>
      <c r="I87" s="41"/>
      <c r="J87" s="41"/>
      <c r="K87" s="41"/>
      <c r="L87" s="84"/>
      <c r="N87" s="41"/>
      <c r="O87" s="41"/>
      <c r="P87" s="41"/>
      <c r="Q87" s="41"/>
      <c r="T87" s="41"/>
      <c r="U87" s="41"/>
    </row>
    <row r="88" spans="1:21">
      <c r="A88" s="41"/>
      <c r="B88" s="41"/>
      <c r="C88" s="41"/>
      <c r="E88" s="41"/>
      <c r="F88" s="41"/>
      <c r="G88" s="61"/>
      <c r="I88" s="41"/>
      <c r="J88" s="41"/>
      <c r="K88" s="41"/>
      <c r="L88" s="84"/>
      <c r="N88" s="41"/>
      <c r="O88" s="41"/>
      <c r="P88" s="41"/>
      <c r="Q88" s="41"/>
      <c r="T88" s="41"/>
      <c r="U88" s="41"/>
    </row>
    <row r="89" spans="1:21">
      <c r="A89" s="41"/>
      <c r="B89" s="41"/>
      <c r="C89" s="41"/>
      <c r="E89" s="41"/>
      <c r="F89" s="41"/>
      <c r="G89" s="61"/>
      <c r="I89" s="41"/>
      <c r="J89" s="41"/>
      <c r="K89" s="41"/>
      <c r="L89" s="84"/>
      <c r="N89" s="41"/>
      <c r="O89" s="41"/>
      <c r="P89" s="41"/>
      <c r="Q89" s="41"/>
      <c r="T89" s="41"/>
      <c r="U89" s="41"/>
    </row>
    <row r="90" spans="1:21">
      <c r="A90" s="41"/>
      <c r="B90" s="41"/>
      <c r="C90" s="41"/>
      <c r="E90" s="41"/>
      <c r="F90" s="41"/>
      <c r="G90" s="61"/>
      <c r="I90" s="41"/>
      <c r="J90" s="41"/>
      <c r="K90" s="41"/>
      <c r="L90" s="84"/>
      <c r="N90" s="41"/>
      <c r="O90" s="41"/>
      <c r="P90" s="41"/>
      <c r="Q90" s="41"/>
      <c r="T90" s="41"/>
      <c r="U90" s="41"/>
    </row>
    <row r="91" spans="1:21">
      <c r="A91" s="41"/>
      <c r="B91" s="41"/>
      <c r="C91" s="41"/>
      <c r="E91" s="41"/>
      <c r="F91" s="41"/>
      <c r="G91" s="61"/>
      <c r="I91" s="41"/>
      <c r="J91" s="41"/>
      <c r="K91" s="41"/>
      <c r="L91" s="84"/>
      <c r="N91" s="41"/>
      <c r="O91" s="41"/>
      <c r="P91" s="41"/>
      <c r="Q91" s="41"/>
      <c r="T91" s="41"/>
      <c r="U91" s="41"/>
    </row>
    <row r="92" spans="1:21">
      <c r="A92" s="41"/>
      <c r="B92" s="41"/>
      <c r="C92" s="41"/>
      <c r="E92" s="41"/>
      <c r="F92" s="41"/>
      <c r="G92" s="61"/>
      <c r="I92" s="41"/>
      <c r="J92" s="41"/>
      <c r="K92" s="41"/>
      <c r="L92" s="84"/>
      <c r="N92" s="41"/>
      <c r="O92" s="41"/>
      <c r="P92" s="41"/>
      <c r="Q92" s="41"/>
      <c r="T92" s="41"/>
      <c r="U92" s="41"/>
    </row>
    <row r="93" spans="1:21">
      <c r="A93" s="41"/>
      <c r="B93" s="41"/>
      <c r="C93" s="41"/>
      <c r="E93" s="41"/>
      <c r="F93" s="41"/>
      <c r="G93" s="61"/>
      <c r="I93" s="41"/>
      <c r="J93" s="41"/>
      <c r="K93" s="41"/>
      <c r="L93" s="84"/>
      <c r="N93" s="41"/>
      <c r="O93" s="41"/>
      <c r="P93" s="41"/>
      <c r="Q93" s="41"/>
      <c r="T93" s="41"/>
      <c r="U93" s="41"/>
    </row>
    <row r="94" spans="1:21">
      <c r="A94" s="41"/>
      <c r="B94" s="41"/>
      <c r="C94" s="41"/>
      <c r="E94" s="41"/>
      <c r="F94" s="41"/>
      <c r="G94" s="61"/>
      <c r="I94" s="41"/>
      <c r="J94" s="41"/>
      <c r="K94" s="41"/>
      <c r="L94" s="84"/>
      <c r="N94" s="41"/>
      <c r="O94" s="41"/>
      <c r="P94" s="41"/>
      <c r="Q94" s="41"/>
      <c r="T94" s="41"/>
      <c r="U94" s="41"/>
    </row>
    <row r="95" spans="1:21">
      <c r="A95" s="41"/>
      <c r="B95" s="41"/>
      <c r="C95" s="41"/>
      <c r="E95" s="41"/>
      <c r="F95" s="41"/>
      <c r="G95" s="61"/>
      <c r="I95" s="41"/>
      <c r="J95" s="41"/>
      <c r="K95" s="41"/>
      <c r="L95" s="84"/>
      <c r="N95" s="41"/>
      <c r="O95" s="41"/>
      <c r="P95" s="41"/>
      <c r="Q95" s="41"/>
      <c r="T95" s="41"/>
      <c r="U95" s="41"/>
    </row>
    <row r="96" spans="1:21">
      <c r="A96" s="41"/>
      <c r="B96" s="41"/>
      <c r="C96" s="41"/>
      <c r="E96" s="41"/>
      <c r="F96" s="41"/>
      <c r="G96" s="61"/>
      <c r="I96" s="41"/>
      <c r="J96" s="41"/>
      <c r="K96" s="41"/>
      <c r="L96" s="84"/>
      <c r="N96" s="41"/>
      <c r="O96" s="41"/>
      <c r="P96" s="41"/>
      <c r="Q96" s="41"/>
      <c r="T96" s="41"/>
      <c r="U96" s="41"/>
    </row>
    <row r="97" spans="1:21">
      <c r="A97" s="41"/>
      <c r="B97" s="41"/>
      <c r="C97" s="41"/>
      <c r="E97" s="41"/>
      <c r="F97" s="41"/>
      <c r="G97" s="61"/>
      <c r="I97" s="41"/>
      <c r="J97" s="41"/>
      <c r="K97" s="41"/>
      <c r="L97" s="84"/>
      <c r="N97" s="41"/>
      <c r="O97" s="41"/>
      <c r="P97" s="41"/>
      <c r="Q97" s="41"/>
      <c r="T97" s="41"/>
      <c r="U97" s="41"/>
    </row>
    <row r="98" spans="1:21">
      <c r="A98" s="41"/>
      <c r="B98" s="41"/>
      <c r="C98" s="41"/>
      <c r="E98" s="41"/>
      <c r="F98" s="41"/>
      <c r="G98" s="61"/>
      <c r="I98" s="41"/>
      <c r="J98" s="41"/>
      <c r="K98" s="41"/>
      <c r="L98" s="84"/>
      <c r="N98" s="41"/>
      <c r="O98" s="41"/>
      <c r="P98" s="41"/>
      <c r="Q98" s="41"/>
      <c r="T98" s="41"/>
      <c r="U98" s="41"/>
    </row>
    <row r="99" spans="1:21">
      <c r="A99" s="41"/>
      <c r="B99" s="41"/>
      <c r="C99" s="41"/>
      <c r="E99" s="41"/>
      <c r="F99" s="41"/>
      <c r="G99" s="61"/>
      <c r="I99" s="41"/>
      <c r="J99" s="41"/>
      <c r="K99" s="41"/>
      <c r="L99" s="84"/>
      <c r="N99" s="41"/>
      <c r="O99" s="41"/>
      <c r="P99" s="41"/>
      <c r="Q99" s="41"/>
      <c r="T99" s="41"/>
      <c r="U99" s="41"/>
    </row>
    <row r="100" spans="1:21">
      <c r="A100" s="41"/>
      <c r="B100" s="41"/>
      <c r="C100" s="41"/>
      <c r="E100" s="41"/>
      <c r="F100" s="41"/>
      <c r="G100" s="61"/>
      <c r="I100" s="41"/>
      <c r="J100" s="41"/>
      <c r="K100" s="41"/>
      <c r="L100" s="84"/>
      <c r="N100" s="41"/>
      <c r="O100" s="41"/>
      <c r="P100" s="41"/>
      <c r="Q100" s="41"/>
      <c r="T100" s="41"/>
      <c r="U100" s="41"/>
    </row>
    <row r="101" spans="1:21">
      <c r="A101" s="41"/>
      <c r="B101" s="41"/>
      <c r="C101" s="41"/>
      <c r="E101" s="41"/>
      <c r="F101" s="41"/>
      <c r="G101" s="61"/>
      <c r="I101" s="41"/>
      <c r="J101" s="41"/>
      <c r="K101" s="41"/>
      <c r="L101" s="84"/>
      <c r="N101" s="41"/>
      <c r="O101" s="41"/>
      <c r="P101" s="41"/>
      <c r="Q101" s="41"/>
      <c r="T101" s="41"/>
      <c r="U101" s="41"/>
    </row>
    <row r="102" spans="1:21">
      <c r="A102" s="41"/>
      <c r="B102" s="41"/>
      <c r="C102" s="41"/>
      <c r="E102" s="41"/>
      <c r="F102" s="41"/>
      <c r="G102" s="61"/>
      <c r="I102" s="41"/>
      <c r="J102" s="41"/>
      <c r="K102" s="41"/>
      <c r="L102" s="84"/>
      <c r="N102" s="41"/>
      <c r="O102" s="41"/>
      <c r="P102" s="41"/>
      <c r="Q102" s="41"/>
      <c r="T102" s="41"/>
      <c r="U102" s="41"/>
    </row>
    <row r="103" spans="1:21">
      <c r="A103" s="41"/>
      <c r="B103" s="41"/>
      <c r="C103" s="41"/>
      <c r="E103" s="41"/>
      <c r="F103" s="41"/>
      <c r="G103" s="61"/>
      <c r="I103" s="41"/>
      <c r="J103" s="41"/>
      <c r="K103" s="41"/>
      <c r="L103" s="84"/>
      <c r="N103" s="41"/>
      <c r="O103" s="41"/>
      <c r="P103" s="41"/>
      <c r="Q103" s="41"/>
      <c r="T103" s="41"/>
      <c r="U103" s="41"/>
    </row>
    <row r="104" spans="1:21">
      <c r="A104" s="41"/>
      <c r="B104" s="41"/>
      <c r="C104" s="41"/>
      <c r="E104" s="41"/>
      <c r="F104" s="41"/>
      <c r="G104" s="61"/>
      <c r="I104" s="41"/>
      <c r="J104" s="41"/>
      <c r="K104" s="41"/>
      <c r="L104" s="84"/>
      <c r="N104" s="41"/>
      <c r="O104" s="41"/>
      <c r="P104" s="41"/>
      <c r="Q104" s="41"/>
      <c r="T104" s="41"/>
      <c r="U104" s="41"/>
    </row>
    <row r="105" spans="1:21">
      <c r="A105" s="41"/>
      <c r="B105" s="41"/>
      <c r="C105" s="41"/>
      <c r="E105" s="41"/>
      <c r="F105" s="41"/>
      <c r="G105" s="61"/>
      <c r="I105" s="41"/>
      <c r="J105" s="41"/>
      <c r="K105" s="41"/>
      <c r="L105" s="84"/>
      <c r="N105" s="41"/>
      <c r="O105" s="41"/>
      <c r="P105" s="41"/>
      <c r="Q105" s="41"/>
      <c r="T105" s="41"/>
      <c r="U105" s="41"/>
    </row>
    <row r="106" spans="1:21">
      <c r="A106" s="41"/>
      <c r="B106" s="41"/>
      <c r="C106" s="41"/>
      <c r="E106" s="41"/>
      <c r="F106" s="41"/>
      <c r="G106" s="61"/>
      <c r="I106" s="41"/>
      <c r="J106" s="41"/>
      <c r="K106" s="41"/>
      <c r="L106" s="84"/>
      <c r="N106" s="41"/>
      <c r="O106" s="41"/>
      <c r="P106" s="41"/>
      <c r="Q106" s="41"/>
      <c r="T106" s="41"/>
      <c r="U106" s="41"/>
    </row>
    <row r="107" spans="1:21">
      <c r="A107" s="41"/>
      <c r="B107" s="41"/>
      <c r="C107" s="41"/>
      <c r="E107" s="41"/>
      <c r="F107" s="41"/>
      <c r="G107" s="61"/>
      <c r="I107" s="41"/>
      <c r="J107" s="41"/>
      <c r="K107" s="41"/>
      <c r="L107" s="84"/>
      <c r="N107" s="41"/>
      <c r="O107" s="41"/>
      <c r="P107" s="41"/>
      <c r="Q107" s="41"/>
      <c r="T107" s="41"/>
      <c r="U107" s="41"/>
    </row>
    <row r="108" spans="1:21">
      <c r="A108" s="41"/>
      <c r="B108" s="41"/>
      <c r="C108" s="41"/>
      <c r="E108" s="41"/>
      <c r="F108" s="41"/>
      <c r="G108" s="61"/>
      <c r="I108" s="41"/>
      <c r="J108" s="41"/>
      <c r="K108" s="41"/>
      <c r="L108" s="84"/>
      <c r="N108" s="41"/>
      <c r="O108" s="41"/>
      <c r="P108" s="41"/>
      <c r="Q108" s="41"/>
      <c r="T108" s="41"/>
      <c r="U108" s="41"/>
    </row>
    <row r="109" spans="1:21">
      <c r="A109" s="41"/>
      <c r="B109" s="41"/>
      <c r="C109" s="41"/>
      <c r="E109" s="41"/>
      <c r="F109" s="41"/>
      <c r="G109" s="61"/>
      <c r="I109" s="41"/>
      <c r="J109" s="41"/>
      <c r="K109" s="41"/>
      <c r="L109" s="84"/>
      <c r="N109" s="41"/>
      <c r="O109" s="41"/>
      <c r="P109" s="41"/>
      <c r="Q109" s="41"/>
      <c r="T109" s="41"/>
      <c r="U109" s="41"/>
    </row>
    <row r="110" spans="1:21">
      <c r="A110" s="41"/>
      <c r="B110" s="41"/>
      <c r="C110" s="41"/>
      <c r="E110" s="41"/>
      <c r="F110" s="41"/>
      <c r="G110" s="61"/>
      <c r="I110" s="41"/>
      <c r="J110" s="41"/>
      <c r="K110" s="41"/>
      <c r="L110" s="84"/>
      <c r="N110" s="41"/>
      <c r="O110" s="41"/>
      <c r="P110" s="41"/>
      <c r="Q110" s="41"/>
      <c r="T110" s="41"/>
      <c r="U110" s="41"/>
    </row>
    <row r="111" spans="1:21">
      <c r="A111" s="41"/>
      <c r="B111" s="41"/>
      <c r="C111" s="41"/>
      <c r="E111" s="41"/>
      <c r="F111" s="41"/>
      <c r="G111" s="61"/>
      <c r="I111" s="41"/>
      <c r="J111" s="41"/>
      <c r="K111" s="41"/>
      <c r="L111" s="84"/>
      <c r="N111" s="41"/>
      <c r="O111" s="41"/>
      <c r="P111" s="41"/>
      <c r="Q111" s="41"/>
      <c r="T111" s="41"/>
      <c r="U111" s="41"/>
    </row>
    <row r="112" spans="1:21">
      <c r="A112" s="41"/>
      <c r="B112" s="41"/>
      <c r="C112" s="41"/>
      <c r="E112" s="41"/>
      <c r="F112" s="41"/>
      <c r="G112" s="61"/>
      <c r="I112" s="41"/>
      <c r="J112" s="41"/>
      <c r="K112" s="41"/>
      <c r="L112" s="84"/>
      <c r="N112" s="41"/>
      <c r="O112" s="41"/>
      <c r="P112" s="41"/>
      <c r="Q112" s="41"/>
      <c r="T112" s="41"/>
      <c r="U112" s="41"/>
    </row>
    <row r="113" spans="1:21">
      <c r="A113" s="41"/>
      <c r="B113" s="41"/>
      <c r="C113" s="41"/>
      <c r="E113" s="41"/>
      <c r="F113" s="41"/>
      <c r="G113" s="61"/>
      <c r="I113" s="41"/>
      <c r="J113" s="41"/>
      <c r="K113" s="41"/>
      <c r="L113" s="41"/>
      <c r="N113" s="41"/>
      <c r="O113" s="41"/>
      <c r="P113" s="41"/>
      <c r="Q113" s="41"/>
      <c r="T113" s="41"/>
      <c r="U113" s="41"/>
    </row>
    <row r="114" spans="1:21">
      <c r="A114" s="41"/>
      <c r="B114" s="41"/>
      <c r="C114" s="41"/>
      <c r="E114" s="41"/>
      <c r="F114" s="41"/>
      <c r="G114" s="61"/>
      <c r="I114" s="41"/>
      <c r="J114" s="41"/>
      <c r="K114" s="41"/>
      <c r="L114" s="41"/>
      <c r="N114" s="41"/>
      <c r="O114" s="41"/>
      <c r="P114" s="41"/>
      <c r="Q114" s="41"/>
      <c r="T114" s="41"/>
      <c r="U114" s="41"/>
    </row>
    <row r="115" spans="1:21">
      <c r="A115" s="41"/>
      <c r="B115" s="41"/>
      <c r="C115" s="41"/>
      <c r="E115" s="41"/>
      <c r="F115" s="41"/>
      <c r="G115" s="61"/>
      <c r="I115" s="41"/>
      <c r="J115" s="41"/>
      <c r="K115" s="41"/>
      <c r="L115" s="41"/>
      <c r="N115" s="41"/>
      <c r="O115" s="41"/>
      <c r="P115" s="41"/>
      <c r="Q115" s="41"/>
      <c r="T115" s="41"/>
      <c r="U115" s="41"/>
    </row>
    <row r="116" spans="1:21">
      <c r="A116" s="41"/>
      <c r="B116" s="41"/>
      <c r="C116" s="41"/>
      <c r="E116" s="41"/>
      <c r="F116" s="41"/>
      <c r="G116" s="61"/>
      <c r="I116" s="41"/>
      <c r="J116" s="41"/>
      <c r="K116" s="41"/>
      <c r="L116" s="41"/>
      <c r="N116" s="41"/>
      <c r="O116" s="41"/>
      <c r="P116" s="41"/>
      <c r="Q116" s="41"/>
      <c r="T116" s="41"/>
      <c r="U116" s="41"/>
    </row>
    <row r="117" spans="1:21">
      <c r="A117" s="41"/>
      <c r="B117" s="41"/>
      <c r="C117" s="41"/>
      <c r="E117" s="41"/>
      <c r="F117" s="41"/>
      <c r="G117" s="61"/>
      <c r="I117" s="41"/>
      <c r="J117" s="41"/>
      <c r="K117" s="41"/>
      <c r="L117" s="41"/>
      <c r="N117" s="41"/>
      <c r="O117" s="41"/>
      <c r="P117" s="41"/>
      <c r="Q117" s="41"/>
      <c r="T117" s="41"/>
      <c r="U117" s="41"/>
    </row>
    <row r="118" spans="1:21">
      <c r="A118" s="41"/>
      <c r="B118" s="41"/>
      <c r="C118" s="41"/>
      <c r="E118" s="41"/>
      <c r="F118" s="41"/>
      <c r="G118" s="61"/>
      <c r="I118" s="41"/>
      <c r="J118" s="41"/>
      <c r="K118" s="41"/>
      <c r="L118" s="41"/>
      <c r="N118" s="41"/>
      <c r="O118" s="41"/>
      <c r="P118" s="41"/>
      <c r="Q118" s="41"/>
      <c r="T118" s="41"/>
      <c r="U118" s="41"/>
    </row>
    <row r="119" spans="1:21">
      <c r="A119" s="41"/>
      <c r="B119" s="41"/>
      <c r="C119" s="41"/>
      <c r="E119" s="41"/>
      <c r="F119" s="41"/>
      <c r="G119" s="61"/>
      <c r="I119" s="41"/>
      <c r="J119" s="41"/>
      <c r="K119" s="41"/>
      <c r="L119" s="41"/>
      <c r="N119" s="41"/>
      <c r="O119" s="41"/>
      <c r="P119" s="41"/>
      <c r="Q119" s="41"/>
      <c r="T119" s="41"/>
      <c r="U119" s="41"/>
    </row>
    <row r="120" spans="1:21">
      <c r="A120" s="41"/>
      <c r="B120" s="41"/>
      <c r="C120" s="41"/>
      <c r="E120" s="41"/>
      <c r="F120" s="41"/>
      <c r="G120" s="61"/>
      <c r="I120" s="41"/>
      <c r="J120" s="41"/>
      <c r="K120" s="41"/>
      <c r="L120" s="41"/>
      <c r="N120" s="41"/>
      <c r="O120" s="41"/>
      <c r="P120" s="41"/>
      <c r="Q120" s="41"/>
      <c r="T120" s="41"/>
      <c r="U120" s="41"/>
    </row>
    <row r="121" spans="1:21">
      <c r="A121" s="41"/>
      <c r="B121" s="41"/>
      <c r="C121" s="41"/>
      <c r="E121" s="41"/>
      <c r="F121" s="41"/>
      <c r="G121" s="61"/>
      <c r="I121" s="41"/>
      <c r="J121" s="41"/>
      <c r="K121" s="41"/>
      <c r="L121" s="41"/>
      <c r="N121" s="41"/>
      <c r="O121" s="41"/>
      <c r="P121" s="41"/>
      <c r="Q121" s="41"/>
      <c r="T121" s="41"/>
      <c r="U121" s="41"/>
    </row>
    <row r="122" spans="1:21">
      <c r="A122" s="41"/>
      <c r="B122" s="41"/>
      <c r="C122" s="41"/>
      <c r="E122" s="41"/>
      <c r="F122" s="41"/>
      <c r="G122" s="61"/>
      <c r="I122" s="41"/>
      <c r="J122" s="41"/>
      <c r="K122" s="41"/>
      <c r="L122" s="41"/>
      <c r="N122" s="41"/>
      <c r="O122" s="41"/>
      <c r="P122" s="41"/>
      <c r="Q122" s="41"/>
      <c r="T122" s="41"/>
      <c r="U122" s="41"/>
    </row>
    <row r="123" spans="1:21">
      <c r="A123" s="41"/>
      <c r="B123" s="41"/>
      <c r="C123" s="41"/>
      <c r="E123" s="41"/>
      <c r="F123" s="41"/>
      <c r="G123" s="61"/>
      <c r="I123" s="41"/>
      <c r="J123" s="41"/>
      <c r="K123" s="41"/>
      <c r="L123" s="41"/>
      <c r="N123" s="41"/>
      <c r="O123" s="41"/>
      <c r="P123" s="41"/>
      <c r="Q123" s="41"/>
      <c r="T123" s="41"/>
      <c r="U123" s="41"/>
    </row>
    <row r="124" spans="1:21">
      <c r="A124" s="41"/>
      <c r="B124" s="41"/>
      <c r="C124" s="41"/>
      <c r="E124" s="41"/>
      <c r="F124" s="41"/>
      <c r="G124" s="61"/>
      <c r="I124" s="41"/>
      <c r="J124" s="41"/>
      <c r="K124" s="41"/>
      <c r="L124" s="41"/>
      <c r="N124" s="41"/>
      <c r="O124" s="41"/>
      <c r="P124" s="41"/>
      <c r="Q124" s="41"/>
      <c r="T124" s="41"/>
      <c r="U124" s="41"/>
    </row>
    <row r="125" spans="1:21">
      <c r="A125" s="41"/>
      <c r="B125" s="41"/>
      <c r="C125" s="41"/>
      <c r="E125" s="41"/>
      <c r="F125" s="41"/>
      <c r="G125" s="61"/>
      <c r="I125" s="41"/>
      <c r="J125" s="41"/>
      <c r="K125" s="41"/>
      <c r="L125" s="41"/>
      <c r="N125" s="41"/>
      <c r="O125" s="41"/>
      <c r="P125" s="41"/>
      <c r="Q125" s="41"/>
      <c r="T125" s="41"/>
      <c r="U125" s="41"/>
    </row>
    <row r="126" spans="1:21">
      <c r="A126" s="41"/>
      <c r="B126" s="41"/>
      <c r="C126" s="41"/>
      <c r="E126" s="41"/>
      <c r="F126" s="41"/>
      <c r="G126" s="61"/>
      <c r="I126" s="41"/>
      <c r="J126" s="41"/>
      <c r="K126" s="41"/>
      <c r="L126" s="41"/>
      <c r="N126" s="41"/>
      <c r="O126" s="41"/>
      <c r="P126" s="41"/>
      <c r="Q126" s="41"/>
      <c r="T126" s="41"/>
      <c r="U126" s="41"/>
    </row>
    <row r="127" spans="1:21">
      <c r="A127" s="41"/>
      <c r="B127" s="41"/>
      <c r="C127" s="41"/>
      <c r="E127" s="41"/>
      <c r="F127" s="41"/>
      <c r="G127" s="61"/>
      <c r="I127" s="41"/>
      <c r="J127" s="41"/>
      <c r="K127" s="41"/>
      <c r="L127" s="41"/>
      <c r="N127" s="41"/>
      <c r="O127" s="41"/>
      <c r="P127" s="41"/>
      <c r="Q127" s="41"/>
      <c r="T127" s="41"/>
      <c r="U127" s="41"/>
    </row>
    <row r="128" spans="1:21">
      <c r="A128" s="41"/>
      <c r="B128" s="41"/>
      <c r="C128" s="41"/>
      <c r="E128" s="41"/>
      <c r="F128" s="41"/>
      <c r="G128" s="61"/>
      <c r="I128" s="41"/>
      <c r="J128" s="41"/>
      <c r="K128" s="41"/>
      <c r="L128" s="41"/>
      <c r="N128" s="41"/>
      <c r="O128" s="41"/>
      <c r="P128" s="41"/>
      <c r="Q128" s="41"/>
      <c r="T128" s="41"/>
      <c r="U128" s="41"/>
    </row>
    <row r="129" spans="1:21">
      <c r="A129" s="41"/>
      <c r="B129" s="41"/>
      <c r="C129" s="41"/>
      <c r="E129" s="41"/>
      <c r="F129" s="41"/>
      <c r="G129" s="61"/>
      <c r="I129" s="41"/>
      <c r="J129" s="41"/>
      <c r="K129" s="41"/>
      <c r="L129" s="41"/>
      <c r="N129" s="41"/>
      <c r="O129" s="41"/>
      <c r="P129" s="41"/>
      <c r="Q129" s="41"/>
      <c r="T129" s="41"/>
      <c r="U129" s="41"/>
    </row>
    <row r="130" spans="1:21">
      <c r="A130" s="41"/>
      <c r="B130" s="41"/>
      <c r="C130" s="41"/>
      <c r="E130" s="41"/>
      <c r="F130" s="41"/>
      <c r="G130" s="61"/>
      <c r="I130" s="41"/>
      <c r="J130" s="41"/>
      <c r="K130" s="41"/>
      <c r="L130" s="41"/>
      <c r="N130" s="41"/>
      <c r="O130" s="41"/>
      <c r="P130" s="41"/>
      <c r="Q130" s="41"/>
      <c r="T130" s="41"/>
      <c r="U130" s="41"/>
    </row>
    <row r="131" spans="1:21">
      <c r="A131" s="41"/>
      <c r="B131" s="41"/>
      <c r="C131" s="41"/>
      <c r="E131" s="41"/>
      <c r="F131" s="41"/>
      <c r="G131" s="61"/>
      <c r="I131" s="41"/>
      <c r="J131" s="41"/>
      <c r="K131" s="41"/>
      <c r="L131" s="41"/>
      <c r="N131" s="41"/>
      <c r="O131" s="41"/>
      <c r="P131" s="41"/>
      <c r="Q131" s="41"/>
      <c r="T131" s="41"/>
      <c r="U131" s="41"/>
    </row>
    <row r="132" spans="1:21">
      <c r="A132" s="41"/>
      <c r="B132" s="41"/>
      <c r="C132" s="41"/>
      <c r="E132" s="41"/>
      <c r="F132" s="41"/>
      <c r="G132" s="61"/>
      <c r="I132" s="41"/>
      <c r="J132" s="41"/>
      <c r="K132" s="41"/>
      <c r="L132" s="41"/>
      <c r="N132" s="41"/>
      <c r="O132" s="41"/>
      <c r="P132" s="41"/>
      <c r="Q132" s="41"/>
      <c r="T132" s="41"/>
      <c r="U132" s="41"/>
    </row>
    <row r="133" spans="1:21">
      <c r="A133" s="41"/>
      <c r="B133" s="41"/>
      <c r="C133" s="41"/>
      <c r="E133" s="41"/>
      <c r="F133" s="41"/>
      <c r="G133" s="61"/>
      <c r="I133" s="41"/>
      <c r="J133" s="41"/>
      <c r="K133" s="41"/>
      <c r="L133" s="41"/>
      <c r="N133" s="41"/>
      <c r="O133" s="41"/>
      <c r="P133" s="41"/>
      <c r="Q133" s="41"/>
      <c r="T133" s="41"/>
      <c r="U133" s="41"/>
    </row>
    <row r="134" spans="1:21">
      <c r="A134" s="41"/>
      <c r="B134" s="41"/>
      <c r="C134" s="41"/>
      <c r="E134" s="41"/>
      <c r="F134" s="41"/>
      <c r="G134" s="61"/>
      <c r="I134" s="41"/>
      <c r="J134" s="41"/>
      <c r="K134" s="41"/>
      <c r="L134" s="41"/>
      <c r="N134" s="41"/>
      <c r="O134" s="41"/>
      <c r="P134" s="41"/>
      <c r="Q134" s="41"/>
      <c r="T134" s="41"/>
      <c r="U134" s="41"/>
    </row>
    <row r="135" spans="1:21">
      <c r="A135" s="41"/>
      <c r="B135" s="41"/>
      <c r="C135" s="41"/>
      <c r="E135" s="41"/>
      <c r="F135" s="41"/>
      <c r="G135" s="61"/>
      <c r="I135" s="41"/>
      <c r="J135" s="41"/>
      <c r="K135" s="41"/>
      <c r="L135" s="41"/>
      <c r="N135" s="41"/>
      <c r="O135" s="41"/>
      <c r="P135" s="41"/>
      <c r="Q135" s="41"/>
      <c r="T135" s="41"/>
      <c r="U135" s="41"/>
    </row>
    <row r="136" spans="1:21">
      <c r="A136" s="41"/>
      <c r="B136" s="41"/>
      <c r="C136" s="41"/>
      <c r="E136" s="41"/>
      <c r="F136" s="41"/>
      <c r="G136" s="61"/>
      <c r="I136" s="41"/>
      <c r="J136" s="41"/>
      <c r="K136" s="41"/>
      <c r="L136" s="41"/>
      <c r="N136" s="41"/>
      <c r="O136" s="41"/>
      <c r="P136" s="41"/>
      <c r="Q136" s="41"/>
      <c r="T136" s="41"/>
      <c r="U136" s="41"/>
    </row>
    <row r="137" spans="1:21">
      <c r="A137" s="41"/>
      <c r="B137" s="41"/>
      <c r="C137" s="41"/>
      <c r="E137" s="41"/>
      <c r="F137" s="41"/>
      <c r="G137" s="61"/>
      <c r="I137" s="41"/>
      <c r="J137" s="41"/>
      <c r="K137" s="41"/>
      <c r="L137" s="41"/>
      <c r="N137" s="41"/>
      <c r="O137" s="41"/>
      <c r="P137" s="41"/>
      <c r="Q137" s="41"/>
      <c r="T137" s="41"/>
      <c r="U137" s="41"/>
    </row>
    <row r="138" spans="1:21">
      <c r="A138" s="41"/>
      <c r="B138" s="41"/>
      <c r="C138" s="41"/>
      <c r="E138" s="41"/>
      <c r="F138" s="41"/>
      <c r="G138" s="61"/>
      <c r="I138" s="41"/>
      <c r="J138" s="41"/>
      <c r="K138" s="41"/>
      <c r="L138" s="41"/>
      <c r="N138" s="41"/>
      <c r="O138" s="41"/>
      <c r="P138" s="41"/>
      <c r="Q138" s="41"/>
      <c r="T138" s="41"/>
      <c r="U138" s="41"/>
    </row>
    <row r="139" spans="1:21">
      <c r="A139" s="41"/>
      <c r="B139" s="41"/>
      <c r="C139" s="41"/>
      <c r="E139" s="41"/>
      <c r="F139" s="41"/>
      <c r="G139" s="61"/>
      <c r="I139" s="41"/>
      <c r="J139" s="41"/>
      <c r="K139" s="41"/>
      <c r="L139" s="41"/>
      <c r="N139" s="41"/>
      <c r="O139" s="41"/>
      <c r="P139" s="41"/>
      <c r="Q139" s="41"/>
      <c r="T139" s="41"/>
      <c r="U139" s="41"/>
    </row>
    <row r="140" spans="1:21">
      <c r="A140" s="41"/>
      <c r="B140" s="41"/>
      <c r="C140" s="41"/>
      <c r="E140" s="41"/>
      <c r="F140" s="41"/>
      <c r="G140" s="61"/>
      <c r="I140" s="41"/>
      <c r="J140" s="41"/>
      <c r="K140" s="41"/>
      <c r="L140" s="41"/>
      <c r="N140" s="41"/>
      <c r="O140" s="41"/>
      <c r="P140" s="41"/>
      <c r="Q140" s="41"/>
      <c r="T140" s="41"/>
      <c r="U140" s="41"/>
    </row>
    <row r="141" spans="1:21">
      <c r="A141" s="41"/>
      <c r="B141" s="41"/>
      <c r="C141" s="41"/>
      <c r="E141" s="41"/>
      <c r="F141" s="41"/>
      <c r="G141" s="61"/>
      <c r="I141" s="41"/>
      <c r="J141" s="41"/>
      <c r="K141" s="41"/>
      <c r="L141" s="41"/>
      <c r="N141" s="41"/>
      <c r="O141" s="41"/>
      <c r="P141" s="41"/>
      <c r="Q141" s="41"/>
      <c r="T141" s="41"/>
      <c r="U141" s="41"/>
    </row>
    <row r="142" spans="1:21">
      <c r="A142" s="41"/>
      <c r="B142" s="41"/>
      <c r="C142" s="41"/>
      <c r="E142" s="41"/>
      <c r="F142" s="41"/>
      <c r="G142" s="61"/>
      <c r="I142" s="41"/>
      <c r="J142" s="41"/>
      <c r="K142" s="41"/>
      <c r="L142" s="84"/>
      <c r="N142" s="41"/>
      <c r="O142" s="41"/>
      <c r="P142" s="41"/>
      <c r="Q142" s="41"/>
      <c r="T142" s="41"/>
      <c r="U142" s="41"/>
    </row>
    <row r="143" spans="1:21">
      <c r="A143" s="41"/>
      <c r="B143" s="41"/>
      <c r="C143" s="41"/>
      <c r="E143" s="41"/>
      <c r="F143" s="41"/>
      <c r="G143" s="61"/>
      <c r="I143" s="41"/>
      <c r="J143" s="41"/>
      <c r="K143" s="41"/>
      <c r="L143" s="84"/>
      <c r="N143" s="41"/>
      <c r="O143" s="41"/>
      <c r="P143" s="41"/>
      <c r="Q143" s="41"/>
      <c r="T143" s="41"/>
      <c r="U143" s="41"/>
    </row>
    <row r="144" spans="1:21">
      <c r="A144" s="41"/>
      <c r="B144" s="41"/>
      <c r="C144" s="41"/>
      <c r="E144" s="41"/>
      <c r="F144" s="41"/>
      <c r="G144" s="61"/>
      <c r="I144" s="41"/>
      <c r="J144" s="41"/>
      <c r="K144" s="41"/>
      <c r="L144" s="84"/>
      <c r="N144" s="41"/>
      <c r="O144" s="41"/>
      <c r="P144" s="41"/>
      <c r="Q144" s="41"/>
      <c r="T144" s="41"/>
      <c r="U144" s="41"/>
    </row>
    <row r="145" spans="1:21">
      <c r="A145" s="41"/>
      <c r="B145" s="41"/>
      <c r="C145" s="41"/>
      <c r="E145" s="41"/>
      <c r="F145" s="41"/>
      <c r="G145" s="61"/>
      <c r="I145" s="41"/>
      <c r="J145" s="41"/>
      <c r="K145" s="41"/>
      <c r="L145" s="84"/>
      <c r="N145" s="41"/>
      <c r="O145" s="41"/>
      <c r="P145" s="41"/>
      <c r="Q145" s="41"/>
      <c r="T145" s="41"/>
      <c r="U145" s="41"/>
    </row>
    <row r="146" spans="1:21">
      <c r="A146" s="41"/>
      <c r="B146" s="41"/>
      <c r="C146" s="41"/>
      <c r="E146" s="41"/>
      <c r="F146" s="41"/>
      <c r="G146" s="61"/>
      <c r="I146" s="41"/>
      <c r="J146" s="41"/>
      <c r="K146" s="41"/>
      <c r="L146" s="84"/>
      <c r="N146" s="41"/>
      <c r="O146" s="41"/>
      <c r="P146" s="41"/>
      <c r="Q146" s="41"/>
      <c r="T146" s="41"/>
      <c r="U146" s="41"/>
    </row>
    <row r="147" spans="1:21">
      <c r="A147" s="41"/>
      <c r="B147" s="41"/>
      <c r="C147" s="41"/>
      <c r="E147" s="41"/>
      <c r="F147" s="41"/>
      <c r="G147" s="61"/>
      <c r="I147" s="41"/>
      <c r="J147" s="41"/>
      <c r="K147" s="41"/>
      <c r="L147" s="84"/>
      <c r="N147" s="41"/>
      <c r="O147" s="41"/>
      <c r="P147" s="41"/>
      <c r="Q147" s="41"/>
      <c r="T147" s="41"/>
      <c r="U147" s="41"/>
    </row>
    <row r="148" spans="1:21">
      <c r="A148" s="41"/>
      <c r="B148" s="41"/>
      <c r="C148" s="41"/>
      <c r="E148" s="41"/>
      <c r="F148" s="41"/>
      <c r="G148" s="61"/>
      <c r="I148" s="41"/>
      <c r="J148" s="41"/>
      <c r="K148" s="41"/>
      <c r="L148" s="84"/>
      <c r="N148" s="41"/>
      <c r="O148" s="41"/>
      <c r="P148" s="41"/>
      <c r="Q148" s="41"/>
      <c r="T148" s="41"/>
      <c r="U148" s="41"/>
    </row>
    <row r="149" spans="1:21">
      <c r="A149" s="41"/>
      <c r="B149" s="41"/>
      <c r="C149" s="41"/>
      <c r="E149" s="41"/>
      <c r="F149" s="41"/>
      <c r="G149" s="61"/>
      <c r="I149" s="41"/>
      <c r="J149" s="41"/>
      <c r="K149" s="41"/>
      <c r="L149" s="41"/>
      <c r="N149" s="41"/>
      <c r="O149" s="41"/>
      <c r="P149" s="41"/>
      <c r="Q149" s="41"/>
      <c r="T149" s="41"/>
      <c r="U149" s="41"/>
    </row>
    <row r="150" spans="1:21">
      <c r="A150" s="41"/>
      <c r="B150" s="41"/>
      <c r="C150" s="41"/>
      <c r="E150" s="41"/>
      <c r="F150" s="41"/>
      <c r="G150" s="61"/>
      <c r="I150" s="41"/>
      <c r="J150" s="41"/>
      <c r="K150" s="41"/>
      <c r="L150" s="84"/>
      <c r="N150" s="41"/>
      <c r="O150" s="41"/>
      <c r="P150" s="41"/>
      <c r="Q150" s="41"/>
      <c r="T150" s="41"/>
      <c r="U150" s="41"/>
    </row>
    <row r="151" spans="1:21">
      <c r="A151" s="41"/>
      <c r="B151" s="41"/>
      <c r="C151" s="41"/>
      <c r="E151" s="41"/>
      <c r="F151" s="41"/>
      <c r="G151" s="61"/>
      <c r="I151" s="41"/>
      <c r="J151" s="41"/>
      <c r="K151" s="41"/>
      <c r="L151" s="84"/>
      <c r="N151" s="41"/>
      <c r="O151" s="41"/>
      <c r="P151" s="41"/>
      <c r="Q151" s="41"/>
      <c r="T151" s="41"/>
      <c r="U151" s="41"/>
    </row>
    <row r="152" spans="1:21">
      <c r="A152" s="41"/>
      <c r="B152" s="41"/>
      <c r="C152" s="41"/>
      <c r="E152" s="41"/>
      <c r="F152" s="41"/>
      <c r="G152" s="61"/>
      <c r="I152" s="41"/>
      <c r="J152" s="41"/>
      <c r="K152" s="41"/>
      <c r="L152" s="84"/>
      <c r="N152" s="41"/>
      <c r="O152" s="41"/>
      <c r="P152" s="41"/>
      <c r="Q152" s="41"/>
      <c r="T152" s="41"/>
      <c r="U152" s="41"/>
    </row>
    <row r="153" spans="1:21">
      <c r="A153" s="41"/>
      <c r="B153" s="41"/>
      <c r="C153" s="41"/>
      <c r="E153" s="41"/>
      <c r="F153" s="41"/>
      <c r="G153" s="61"/>
      <c r="I153" s="41"/>
      <c r="J153" s="41"/>
      <c r="K153" s="41"/>
      <c r="L153" s="84"/>
      <c r="N153" s="41"/>
      <c r="O153" s="41"/>
      <c r="P153" s="41"/>
      <c r="Q153" s="41"/>
      <c r="T153" s="41"/>
      <c r="U153" s="41"/>
    </row>
    <row r="154" spans="1:21">
      <c r="A154" s="41"/>
      <c r="B154" s="41"/>
      <c r="C154" s="41"/>
      <c r="E154" s="41"/>
      <c r="F154" s="41"/>
      <c r="G154" s="61"/>
      <c r="I154" s="41"/>
      <c r="J154" s="41"/>
      <c r="K154" s="41"/>
      <c r="L154" s="84"/>
      <c r="N154" s="41"/>
      <c r="O154" s="41"/>
      <c r="P154" s="41"/>
      <c r="Q154" s="41"/>
      <c r="T154" s="41"/>
      <c r="U154" s="41"/>
    </row>
    <row r="155" spans="1:21">
      <c r="A155" s="41"/>
      <c r="B155" s="41"/>
      <c r="C155" s="41"/>
      <c r="E155" s="41"/>
      <c r="F155" s="41"/>
      <c r="G155" s="61"/>
      <c r="I155" s="41"/>
      <c r="J155" s="41"/>
      <c r="K155" s="41"/>
      <c r="L155" s="84"/>
      <c r="N155" s="41"/>
      <c r="O155" s="41"/>
      <c r="P155" s="41"/>
      <c r="Q155" s="41"/>
      <c r="T155" s="41"/>
      <c r="U155" s="41"/>
    </row>
    <row r="156" spans="1:21">
      <c r="A156" s="41"/>
      <c r="B156" s="41"/>
      <c r="C156" s="41"/>
      <c r="E156" s="41"/>
      <c r="F156" s="41"/>
      <c r="G156" s="41"/>
      <c r="I156" s="41"/>
      <c r="J156" s="41"/>
      <c r="K156" s="41"/>
      <c r="L156" s="84"/>
      <c r="N156" s="41"/>
      <c r="O156" s="41"/>
      <c r="P156" s="41"/>
      <c r="Q156" s="41"/>
      <c r="T156" s="41"/>
      <c r="U156" s="41"/>
    </row>
    <row r="157" spans="1:21">
      <c r="A157" s="41"/>
      <c r="B157" s="41"/>
      <c r="C157" s="41"/>
      <c r="E157" s="41"/>
      <c r="F157" s="41"/>
      <c r="G157" s="41"/>
      <c r="I157" s="41"/>
      <c r="J157" s="41"/>
      <c r="K157" s="41"/>
      <c r="L157" s="84"/>
      <c r="N157" s="41"/>
      <c r="O157" s="41"/>
      <c r="P157" s="41"/>
      <c r="Q157" s="41"/>
      <c r="T157" s="41"/>
      <c r="U157" s="41"/>
    </row>
    <row r="158" spans="1:21">
      <c r="A158" s="41"/>
      <c r="B158" s="41"/>
      <c r="C158" s="41"/>
      <c r="E158" s="41"/>
      <c r="F158" s="41"/>
      <c r="G158" s="41"/>
      <c r="I158" s="41"/>
      <c r="J158" s="41"/>
      <c r="K158" s="41"/>
      <c r="L158" s="84"/>
      <c r="N158" s="41"/>
      <c r="O158" s="41"/>
      <c r="P158" s="41"/>
      <c r="Q158" s="41"/>
      <c r="T158" s="41"/>
      <c r="U158" s="41"/>
    </row>
    <row r="159" spans="1:21">
      <c r="A159" s="41"/>
      <c r="B159" s="41"/>
      <c r="C159" s="41"/>
      <c r="E159" s="41"/>
      <c r="F159" s="41"/>
      <c r="G159" s="41"/>
      <c r="I159" s="41"/>
      <c r="J159" s="41"/>
      <c r="K159" s="41"/>
      <c r="L159" s="84"/>
      <c r="N159" s="41"/>
      <c r="O159" s="41"/>
      <c r="P159" s="41"/>
      <c r="Q159" s="41"/>
      <c r="T159" s="41"/>
      <c r="U159" s="41"/>
    </row>
    <row r="160" spans="1:21">
      <c r="A160" s="41"/>
      <c r="B160" s="41"/>
      <c r="C160" s="41"/>
      <c r="E160" s="41"/>
      <c r="F160" s="41"/>
      <c r="G160" s="41"/>
      <c r="I160" s="41"/>
      <c r="J160" s="41"/>
      <c r="K160" s="41"/>
      <c r="L160" s="41"/>
      <c r="N160" s="41"/>
      <c r="O160" s="41"/>
      <c r="P160" s="41"/>
      <c r="Q160" s="41"/>
      <c r="T160" s="41"/>
      <c r="U160" s="41"/>
    </row>
    <row r="161" spans="1:21">
      <c r="A161" s="41"/>
      <c r="B161" s="41"/>
      <c r="C161" s="41"/>
      <c r="E161" s="41"/>
      <c r="F161" s="41"/>
      <c r="G161" s="41"/>
      <c r="I161" s="41"/>
      <c r="J161" s="41"/>
      <c r="K161" s="41"/>
      <c r="L161" s="84"/>
      <c r="N161" s="41"/>
      <c r="O161" s="41"/>
      <c r="P161" s="41"/>
      <c r="Q161" s="41"/>
      <c r="T161" s="41"/>
      <c r="U161" s="41"/>
    </row>
    <row r="162" spans="1:21">
      <c r="A162" s="41"/>
      <c r="B162" s="41"/>
      <c r="C162" s="41"/>
      <c r="E162" s="41"/>
      <c r="F162" s="41"/>
      <c r="G162" s="41"/>
      <c r="I162" s="41"/>
      <c r="J162" s="41"/>
      <c r="K162" s="41"/>
      <c r="L162" s="84"/>
      <c r="N162" s="41"/>
      <c r="O162" s="41"/>
      <c r="P162" s="41"/>
      <c r="Q162" s="41"/>
      <c r="T162" s="41"/>
      <c r="U162" s="41"/>
    </row>
    <row r="163" spans="1:21">
      <c r="A163" s="41"/>
      <c r="B163" s="41"/>
      <c r="C163" s="41"/>
      <c r="E163" s="41"/>
      <c r="F163" s="41"/>
      <c r="G163" s="41"/>
      <c r="I163" s="41"/>
      <c r="J163" s="41"/>
      <c r="K163" s="41"/>
      <c r="L163" s="84"/>
      <c r="N163" s="41"/>
      <c r="O163" s="41"/>
      <c r="P163" s="41"/>
      <c r="Q163" s="41"/>
      <c r="T163" s="41"/>
      <c r="U163" s="41"/>
    </row>
    <row r="164" spans="1:21">
      <c r="A164" s="41"/>
      <c r="B164" s="41"/>
      <c r="C164" s="41"/>
      <c r="E164" s="41"/>
      <c r="F164" s="41"/>
      <c r="G164" s="41"/>
      <c r="I164" s="41"/>
      <c r="J164" s="41"/>
      <c r="K164" s="41"/>
      <c r="L164" s="41"/>
      <c r="N164" s="41"/>
      <c r="O164" s="41"/>
      <c r="P164" s="41"/>
      <c r="Q164" s="41"/>
      <c r="T164" s="41"/>
      <c r="U164" s="41"/>
    </row>
    <row r="165" spans="1:21">
      <c r="A165" s="41"/>
      <c r="B165" s="41"/>
      <c r="C165" s="41"/>
      <c r="E165" s="41"/>
      <c r="F165" s="41"/>
      <c r="G165" s="41"/>
      <c r="I165" s="41"/>
      <c r="J165" s="41"/>
      <c r="K165" s="41"/>
      <c r="L165" s="84"/>
      <c r="N165" s="41"/>
      <c r="O165" s="41"/>
      <c r="P165" s="41"/>
      <c r="Q165" s="41"/>
      <c r="T165" s="41"/>
      <c r="U165" s="41"/>
    </row>
    <row r="166" spans="1:21">
      <c r="A166" s="41"/>
      <c r="B166" s="41"/>
      <c r="C166" s="41"/>
      <c r="E166" s="41"/>
      <c r="F166" s="41"/>
      <c r="G166" s="41"/>
      <c r="I166" s="41"/>
      <c r="J166" s="41"/>
      <c r="K166" s="41"/>
      <c r="L166" s="84"/>
      <c r="N166" s="41"/>
      <c r="O166" s="41"/>
      <c r="P166" s="41"/>
      <c r="Q166" s="41"/>
      <c r="T166" s="41"/>
      <c r="U166" s="41"/>
    </row>
    <row r="167" spans="1:21">
      <c r="A167" s="41"/>
      <c r="B167" s="41"/>
      <c r="C167" s="41"/>
      <c r="E167" s="41"/>
      <c r="F167" s="41"/>
      <c r="G167" s="41"/>
      <c r="I167" s="41"/>
      <c r="J167" s="41"/>
      <c r="K167" s="41"/>
      <c r="L167" s="84"/>
      <c r="N167" s="41"/>
      <c r="O167" s="41"/>
      <c r="P167" s="41"/>
      <c r="Q167" s="41"/>
      <c r="T167" s="41"/>
      <c r="U167" s="41"/>
    </row>
    <row r="168" spans="1:21">
      <c r="A168" s="41"/>
      <c r="B168" s="41"/>
      <c r="C168" s="41"/>
      <c r="E168" s="41"/>
      <c r="F168" s="41"/>
      <c r="G168" s="41"/>
      <c r="I168" s="41"/>
      <c r="J168" s="41"/>
      <c r="K168" s="41"/>
      <c r="L168" s="84"/>
      <c r="N168" s="41"/>
      <c r="O168" s="41"/>
      <c r="P168" s="41"/>
      <c r="Q168" s="41"/>
      <c r="T168" s="41"/>
      <c r="U168" s="41"/>
    </row>
    <row r="169" spans="1:21">
      <c r="A169" s="41"/>
      <c r="B169" s="41"/>
      <c r="C169" s="41"/>
      <c r="E169" s="41"/>
      <c r="F169" s="41"/>
      <c r="G169" s="41"/>
      <c r="I169" s="41"/>
      <c r="J169" s="41"/>
      <c r="K169" s="41"/>
      <c r="L169" s="84"/>
      <c r="N169" s="41"/>
      <c r="O169" s="41"/>
      <c r="P169" s="41"/>
      <c r="Q169" s="41"/>
      <c r="T169" s="41"/>
      <c r="U169" s="41"/>
    </row>
    <row r="170" spans="1:21">
      <c r="A170" s="41"/>
      <c r="B170" s="41"/>
      <c r="C170" s="41"/>
      <c r="E170" s="41"/>
      <c r="F170" s="41"/>
      <c r="G170" s="41"/>
      <c r="I170" s="41"/>
      <c r="J170" s="41"/>
      <c r="K170" s="41"/>
      <c r="L170" s="84"/>
      <c r="N170" s="41"/>
      <c r="O170" s="41"/>
      <c r="P170" s="41"/>
      <c r="Q170" s="41"/>
      <c r="T170" s="41"/>
      <c r="U170" s="41"/>
    </row>
    <row r="171" spans="1:21">
      <c r="A171" s="41"/>
      <c r="B171" s="41"/>
      <c r="C171" s="41"/>
      <c r="E171" s="41"/>
      <c r="F171" s="41"/>
      <c r="G171" s="41"/>
      <c r="I171" s="41"/>
      <c r="J171" s="41"/>
      <c r="K171" s="41"/>
      <c r="L171" s="84"/>
      <c r="N171" s="41"/>
      <c r="O171" s="41"/>
      <c r="P171" s="41"/>
      <c r="Q171" s="41"/>
      <c r="T171" s="41"/>
      <c r="U171" s="41"/>
    </row>
    <row r="172" spans="1:21">
      <c r="A172" s="41"/>
      <c r="B172" s="41"/>
      <c r="C172" s="41"/>
      <c r="E172" s="41"/>
      <c r="F172" s="41"/>
      <c r="G172" s="41"/>
      <c r="I172" s="41"/>
      <c r="J172" s="41"/>
      <c r="K172" s="41"/>
      <c r="L172" s="84"/>
      <c r="N172" s="41"/>
      <c r="O172" s="41"/>
      <c r="P172" s="41"/>
      <c r="Q172" s="41"/>
      <c r="T172" s="41"/>
      <c r="U172" s="41"/>
    </row>
    <row r="173" spans="1:21">
      <c r="A173" s="41"/>
      <c r="B173" s="41"/>
      <c r="C173" s="41"/>
      <c r="E173" s="41"/>
      <c r="F173" s="41"/>
      <c r="G173" s="41"/>
      <c r="I173" s="41"/>
      <c r="J173" s="41"/>
      <c r="K173" s="41"/>
      <c r="L173" s="84"/>
      <c r="N173" s="41"/>
      <c r="O173" s="41"/>
      <c r="P173" s="41"/>
      <c r="Q173" s="41"/>
      <c r="T173" s="41"/>
      <c r="U173" s="41"/>
    </row>
    <row r="174" spans="1:21">
      <c r="A174" s="41"/>
      <c r="B174" s="41"/>
      <c r="C174" s="41"/>
      <c r="E174" s="41"/>
      <c r="F174" s="41"/>
      <c r="G174" s="41"/>
      <c r="I174" s="41"/>
      <c r="J174" s="41"/>
      <c r="K174" s="41"/>
      <c r="L174" s="84"/>
      <c r="N174" s="41"/>
      <c r="O174" s="41"/>
      <c r="P174" s="41"/>
      <c r="Q174" s="41"/>
      <c r="T174" s="41"/>
      <c r="U174" s="41"/>
    </row>
    <row r="175" spans="1:21">
      <c r="A175" s="41"/>
      <c r="B175" s="41"/>
      <c r="C175" s="41"/>
      <c r="E175" s="41"/>
      <c r="F175" s="41"/>
      <c r="G175" s="41"/>
      <c r="I175" s="41"/>
      <c r="J175" s="41"/>
      <c r="K175" s="41"/>
      <c r="L175" s="84"/>
      <c r="N175" s="41"/>
      <c r="O175" s="41"/>
      <c r="P175" s="41"/>
      <c r="Q175" s="41"/>
      <c r="T175" s="41"/>
      <c r="U175" s="41"/>
    </row>
    <row r="176" spans="1:21">
      <c r="A176" s="41"/>
      <c r="B176" s="41"/>
      <c r="C176" s="41"/>
      <c r="E176" s="41"/>
      <c r="F176" s="41"/>
      <c r="G176" s="41"/>
      <c r="I176" s="41"/>
      <c r="J176" s="41"/>
      <c r="K176" s="41"/>
      <c r="L176" s="84"/>
      <c r="N176" s="41"/>
      <c r="O176" s="41"/>
      <c r="P176" s="41"/>
      <c r="Q176" s="41"/>
      <c r="T176" s="41"/>
      <c r="U176" s="41"/>
    </row>
    <row r="177" spans="1:21">
      <c r="A177" s="41"/>
      <c r="B177" s="41"/>
      <c r="C177" s="41"/>
      <c r="E177" s="41"/>
      <c r="F177" s="41"/>
      <c r="G177" s="41"/>
      <c r="I177" s="41"/>
      <c r="J177" s="41"/>
      <c r="K177" s="41"/>
      <c r="L177" s="84"/>
      <c r="N177" s="41"/>
      <c r="O177" s="41"/>
      <c r="P177" s="41"/>
      <c r="Q177" s="41"/>
      <c r="T177" s="41"/>
      <c r="U177" s="41"/>
    </row>
    <row r="178" spans="1:21">
      <c r="A178" s="41"/>
      <c r="B178" s="41"/>
      <c r="C178" s="41"/>
      <c r="E178" s="41"/>
      <c r="F178" s="41"/>
      <c r="G178" s="41"/>
      <c r="I178" s="41"/>
      <c r="J178" s="41"/>
      <c r="K178" s="41"/>
      <c r="L178" s="41"/>
      <c r="N178" s="41"/>
      <c r="O178" s="41"/>
      <c r="P178" s="41"/>
      <c r="Q178" s="41"/>
      <c r="T178" s="41"/>
      <c r="U178" s="41"/>
    </row>
    <row r="179" spans="1:21">
      <c r="A179" s="41"/>
      <c r="B179" s="41"/>
      <c r="C179" s="41"/>
      <c r="E179" s="41"/>
      <c r="F179" s="41"/>
      <c r="G179" s="41"/>
      <c r="I179" s="41"/>
      <c r="J179" s="41"/>
      <c r="K179" s="41"/>
      <c r="L179" s="84"/>
      <c r="N179" s="41"/>
      <c r="O179" s="41"/>
      <c r="P179" s="41"/>
      <c r="Q179" s="41"/>
      <c r="T179" s="41"/>
      <c r="U179" s="41"/>
    </row>
    <row r="180" spans="1:21">
      <c r="A180" s="41"/>
      <c r="B180" s="41"/>
      <c r="C180" s="41"/>
      <c r="E180" s="41"/>
      <c r="F180" s="41"/>
      <c r="G180" s="41"/>
      <c r="I180" s="41"/>
      <c r="J180" s="41"/>
      <c r="K180" s="41"/>
      <c r="L180" s="84"/>
      <c r="N180" s="41"/>
      <c r="O180" s="41"/>
      <c r="P180" s="41"/>
      <c r="Q180" s="41"/>
      <c r="T180" s="41"/>
      <c r="U180" s="41"/>
    </row>
    <row r="181" spans="1:21">
      <c r="A181" s="41"/>
      <c r="B181" s="41"/>
      <c r="C181" s="41"/>
      <c r="E181" s="41"/>
      <c r="F181" s="41"/>
      <c r="G181" s="41"/>
      <c r="I181" s="41"/>
      <c r="J181" s="41"/>
      <c r="K181" s="41"/>
      <c r="L181" s="84"/>
      <c r="N181" s="41"/>
      <c r="O181" s="41"/>
      <c r="P181" s="41"/>
      <c r="Q181" s="41"/>
      <c r="T181" s="41"/>
      <c r="U181" s="41"/>
    </row>
    <row r="182" spans="1:21">
      <c r="A182" s="41"/>
      <c r="B182" s="41"/>
      <c r="C182" s="41"/>
      <c r="E182" s="41"/>
      <c r="F182" s="41"/>
      <c r="G182" s="41"/>
      <c r="I182" s="41"/>
      <c r="J182" s="41"/>
      <c r="K182" s="41"/>
      <c r="L182" s="84"/>
      <c r="N182" s="41"/>
      <c r="O182" s="41"/>
      <c r="P182" s="41"/>
      <c r="Q182" s="41"/>
      <c r="T182" s="41"/>
      <c r="U182" s="41"/>
    </row>
    <row r="183" spans="1:21">
      <c r="A183" s="41"/>
      <c r="B183" s="41"/>
      <c r="C183" s="41"/>
      <c r="E183" s="41"/>
      <c r="F183" s="41"/>
      <c r="G183" s="41"/>
      <c r="I183" s="41"/>
      <c r="J183" s="41"/>
      <c r="K183" s="41"/>
      <c r="L183" s="84"/>
      <c r="N183" s="41"/>
      <c r="O183" s="41"/>
      <c r="P183" s="41"/>
      <c r="Q183" s="41"/>
      <c r="T183" s="41"/>
      <c r="U183" s="41"/>
    </row>
    <row r="184" spans="1:21">
      <c r="A184" s="41"/>
      <c r="B184" s="41"/>
      <c r="C184" s="41"/>
      <c r="E184" s="41"/>
      <c r="F184" s="41"/>
      <c r="G184" s="41"/>
      <c r="I184" s="41"/>
      <c r="J184" s="41"/>
      <c r="K184" s="41"/>
      <c r="L184" s="84"/>
      <c r="N184" s="41"/>
      <c r="O184" s="41"/>
      <c r="P184" s="41"/>
      <c r="Q184" s="41"/>
      <c r="T184" s="41"/>
      <c r="U184" s="41"/>
    </row>
    <row r="185" spans="1:21">
      <c r="A185" s="41"/>
      <c r="B185" s="41"/>
      <c r="C185" s="41"/>
      <c r="E185" s="41"/>
      <c r="F185" s="41"/>
      <c r="G185" s="41"/>
      <c r="I185" s="41"/>
      <c r="J185" s="41"/>
      <c r="K185" s="41"/>
      <c r="L185" s="84"/>
      <c r="N185" s="41"/>
      <c r="O185" s="41"/>
      <c r="P185" s="41"/>
      <c r="Q185" s="41"/>
      <c r="T185" s="41"/>
      <c r="U185" s="41"/>
    </row>
    <row r="186" spans="1:21">
      <c r="A186" s="41"/>
      <c r="B186" s="41"/>
      <c r="C186" s="41"/>
      <c r="E186" s="41"/>
      <c r="F186" s="41"/>
      <c r="G186" s="41"/>
      <c r="I186" s="41"/>
      <c r="J186" s="41"/>
      <c r="K186" s="41"/>
      <c r="L186" s="84"/>
      <c r="N186" s="41"/>
      <c r="O186" s="41"/>
      <c r="P186" s="41"/>
      <c r="Q186" s="41"/>
      <c r="T186" s="41"/>
      <c r="U186" s="41"/>
    </row>
    <row r="187" spans="1:21">
      <c r="A187" s="41"/>
      <c r="B187" s="41"/>
      <c r="C187" s="41"/>
      <c r="E187" s="41"/>
      <c r="F187" s="41"/>
      <c r="G187" s="41"/>
      <c r="I187" s="41"/>
      <c r="J187" s="41"/>
      <c r="K187" s="41"/>
      <c r="L187" s="84"/>
      <c r="N187" s="41"/>
      <c r="O187" s="41"/>
      <c r="P187" s="41"/>
      <c r="Q187" s="41"/>
      <c r="T187" s="41"/>
      <c r="U187" s="41"/>
    </row>
    <row r="188" spans="1:21">
      <c r="A188" s="41"/>
      <c r="B188" s="41"/>
      <c r="C188" s="41"/>
      <c r="E188" s="41"/>
      <c r="F188" s="41"/>
      <c r="G188" s="41"/>
      <c r="I188" s="41"/>
      <c r="J188" s="41"/>
      <c r="K188" s="41"/>
      <c r="L188" s="84"/>
      <c r="N188" s="41"/>
      <c r="O188" s="41"/>
      <c r="P188" s="41"/>
      <c r="Q188" s="41"/>
      <c r="T188" s="41"/>
      <c r="U188" s="41"/>
    </row>
    <row r="189" spans="1:21">
      <c r="A189" s="41"/>
      <c r="B189" s="41"/>
      <c r="C189" s="41"/>
      <c r="E189" s="41"/>
      <c r="F189" s="41"/>
      <c r="G189" s="41"/>
      <c r="I189" s="41"/>
      <c r="J189" s="41"/>
      <c r="K189" s="41"/>
      <c r="L189" s="41"/>
      <c r="N189" s="41"/>
      <c r="O189" s="41"/>
      <c r="P189" s="41"/>
      <c r="Q189" s="41"/>
      <c r="T189" s="41"/>
      <c r="U189" s="41"/>
    </row>
    <row r="190" spans="1:21">
      <c r="A190" s="41"/>
      <c r="B190" s="41"/>
      <c r="C190" s="41"/>
      <c r="E190" s="41"/>
      <c r="F190" s="41"/>
      <c r="G190" s="41"/>
      <c r="I190" s="41"/>
      <c r="J190" s="41"/>
      <c r="K190" s="41"/>
      <c r="L190" s="84"/>
      <c r="N190" s="41"/>
      <c r="O190" s="41"/>
      <c r="P190" s="41"/>
      <c r="Q190" s="41"/>
      <c r="T190" s="41"/>
      <c r="U190" s="41"/>
    </row>
    <row r="191" spans="1:21">
      <c r="A191" s="41"/>
      <c r="B191" s="41"/>
      <c r="C191" s="41"/>
      <c r="E191" s="41"/>
      <c r="F191" s="41"/>
      <c r="G191" s="41"/>
      <c r="I191" s="41"/>
      <c r="J191" s="41"/>
      <c r="K191" s="41"/>
      <c r="L191" s="84"/>
      <c r="N191" s="41"/>
      <c r="O191" s="41"/>
      <c r="P191" s="41"/>
      <c r="Q191" s="41"/>
      <c r="T191" s="41"/>
      <c r="U191" s="41"/>
    </row>
    <row r="192" spans="1:21">
      <c r="A192" s="41"/>
      <c r="B192" s="41"/>
      <c r="C192" s="41"/>
      <c r="E192" s="41"/>
      <c r="F192" s="41"/>
      <c r="G192" s="41"/>
      <c r="I192" s="41"/>
      <c r="J192" s="41"/>
      <c r="K192" s="41"/>
      <c r="L192" s="84"/>
      <c r="N192" s="41"/>
      <c r="O192" s="41"/>
      <c r="P192" s="41"/>
      <c r="Q192" s="41"/>
      <c r="T192" s="41"/>
      <c r="U192" s="41"/>
    </row>
    <row r="193" spans="1:21">
      <c r="A193" s="41"/>
      <c r="B193" s="41"/>
      <c r="C193" s="41"/>
      <c r="E193" s="41"/>
      <c r="F193" s="41"/>
      <c r="G193" s="41"/>
      <c r="I193" s="41"/>
      <c r="J193" s="41"/>
      <c r="K193" s="41"/>
      <c r="L193" s="41"/>
      <c r="N193" s="41"/>
      <c r="O193" s="41"/>
      <c r="P193" s="41"/>
      <c r="Q193" s="41"/>
      <c r="T193" s="41"/>
      <c r="U193" s="41"/>
    </row>
    <row r="194" spans="1:21">
      <c r="A194" s="41"/>
      <c r="B194" s="41"/>
      <c r="C194" s="41"/>
      <c r="E194" s="41"/>
      <c r="F194" s="41"/>
      <c r="G194" s="41"/>
      <c r="I194" s="41"/>
      <c r="J194" s="41"/>
      <c r="K194" s="41"/>
      <c r="L194" s="84"/>
      <c r="N194" s="41"/>
      <c r="O194" s="41"/>
      <c r="P194" s="41"/>
      <c r="Q194" s="41"/>
      <c r="T194" s="41"/>
      <c r="U194" s="41"/>
    </row>
    <row r="195" spans="1:21">
      <c r="A195" s="41"/>
      <c r="B195" s="41"/>
      <c r="C195" s="41"/>
      <c r="E195" s="41"/>
      <c r="F195" s="41"/>
      <c r="G195" s="41"/>
      <c r="I195" s="41"/>
      <c r="J195" s="41"/>
      <c r="K195" s="41"/>
      <c r="L195" s="84"/>
      <c r="N195" s="41"/>
      <c r="O195" s="41"/>
      <c r="P195" s="41"/>
      <c r="Q195" s="41"/>
      <c r="T195" s="41"/>
      <c r="U195" s="41"/>
    </row>
    <row r="196" spans="1:21">
      <c r="A196" s="41"/>
      <c r="B196" s="41"/>
      <c r="C196" s="41"/>
      <c r="E196" s="41"/>
      <c r="F196" s="41"/>
      <c r="G196" s="41"/>
      <c r="I196" s="41"/>
      <c r="J196" s="41"/>
      <c r="K196" s="41"/>
      <c r="L196" s="84"/>
      <c r="N196" s="41"/>
      <c r="O196" s="41"/>
      <c r="P196" s="41"/>
      <c r="Q196" s="41"/>
      <c r="T196" s="41"/>
      <c r="U196" s="41"/>
    </row>
    <row r="197" spans="1:21">
      <c r="A197" s="41"/>
      <c r="B197" s="41"/>
      <c r="C197" s="41"/>
      <c r="E197" s="41"/>
      <c r="F197" s="41"/>
      <c r="G197" s="41"/>
      <c r="I197" s="41"/>
      <c r="J197" s="41"/>
      <c r="K197" s="41"/>
      <c r="L197" s="84"/>
      <c r="N197" s="41"/>
      <c r="O197" s="41"/>
      <c r="P197" s="41"/>
      <c r="Q197" s="41"/>
      <c r="T197" s="41"/>
      <c r="U197" s="41"/>
    </row>
    <row r="198" spans="1:21">
      <c r="A198" s="41"/>
      <c r="B198" s="41"/>
      <c r="C198" s="41"/>
      <c r="E198" s="41"/>
      <c r="F198" s="41"/>
      <c r="G198" s="41"/>
      <c r="I198" s="41"/>
      <c r="J198" s="41"/>
      <c r="K198" s="41"/>
      <c r="L198" s="84"/>
      <c r="N198" s="41"/>
      <c r="O198" s="41"/>
      <c r="P198" s="41"/>
      <c r="Q198" s="41"/>
      <c r="T198" s="41"/>
      <c r="U198" s="41"/>
    </row>
    <row r="199" spans="1:21">
      <c r="A199" s="41"/>
      <c r="B199" s="41"/>
      <c r="C199" s="41"/>
      <c r="E199" s="41"/>
      <c r="F199" s="41"/>
      <c r="G199" s="41"/>
      <c r="I199" s="41"/>
      <c r="J199" s="41"/>
      <c r="K199" s="41"/>
      <c r="L199" s="84"/>
      <c r="N199" s="41"/>
      <c r="O199" s="41"/>
      <c r="P199" s="41"/>
      <c r="Q199" s="41"/>
      <c r="T199" s="41"/>
      <c r="U199" s="41"/>
    </row>
    <row r="200" spans="1:21">
      <c r="A200" s="41"/>
      <c r="B200" s="41"/>
      <c r="C200" s="41"/>
      <c r="E200" s="41"/>
      <c r="F200" s="41"/>
      <c r="G200" s="41"/>
      <c r="I200" s="41"/>
      <c r="J200" s="41"/>
      <c r="K200" s="41"/>
      <c r="L200" s="84"/>
      <c r="N200" s="41"/>
      <c r="O200" s="41"/>
      <c r="P200" s="41"/>
      <c r="Q200" s="41"/>
      <c r="T200" s="41"/>
      <c r="U200" s="41"/>
    </row>
    <row r="201" spans="1:21">
      <c r="A201" s="41"/>
      <c r="B201" s="41"/>
      <c r="C201" s="41"/>
      <c r="E201" s="41"/>
      <c r="F201" s="41"/>
      <c r="G201" s="41"/>
      <c r="I201" s="41"/>
      <c r="J201" s="41"/>
      <c r="K201" s="41"/>
      <c r="L201" s="84"/>
      <c r="N201" s="41"/>
      <c r="O201" s="41"/>
      <c r="P201" s="41"/>
      <c r="Q201" s="41"/>
      <c r="T201" s="41"/>
      <c r="U201" s="41"/>
    </row>
    <row r="202" spans="1:21">
      <c r="A202" s="41"/>
      <c r="B202" s="41"/>
      <c r="C202" s="41"/>
      <c r="E202" s="41"/>
      <c r="F202" s="41"/>
      <c r="G202" s="41"/>
      <c r="I202" s="41"/>
      <c r="J202" s="41"/>
      <c r="K202" s="41"/>
      <c r="L202" s="84"/>
      <c r="N202" s="41"/>
      <c r="O202" s="41"/>
      <c r="P202" s="41"/>
      <c r="Q202" s="41"/>
      <c r="T202" s="41"/>
      <c r="U202" s="41"/>
    </row>
    <row r="203" spans="1:21">
      <c r="A203" s="41"/>
      <c r="B203" s="41"/>
      <c r="C203" s="41"/>
      <c r="E203" s="41"/>
      <c r="F203" s="41"/>
      <c r="G203" s="41"/>
      <c r="I203" s="41"/>
      <c r="J203" s="41"/>
      <c r="K203" s="41"/>
      <c r="L203" s="84"/>
      <c r="N203" s="41"/>
      <c r="O203" s="41"/>
      <c r="P203" s="41"/>
      <c r="Q203" s="41"/>
      <c r="T203" s="41"/>
      <c r="U203" s="41"/>
    </row>
    <row r="204" spans="1:21">
      <c r="A204" s="41"/>
      <c r="B204" s="41"/>
      <c r="C204" s="41"/>
      <c r="E204" s="41"/>
      <c r="F204" s="41"/>
      <c r="G204" s="41"/>
      <c r="I204" s="41"/>
      <c r="J204" s="41"/>
      <c r="K204" s="41"/>
      <c r="L204" s="84"/>
      <c r="N204" s="41"/>
      <c r="O204" s="41"/>
      <c r="P204" s="41"/>
      <c r="Q204" s="41"/>
      <c r="T204" s="41"/>
      <c r="U204" s="41"/>
    </row>
    <row r="205" spans="1:21">
      <c r="A205" s="41"/>
      <c r="B205" s="41"/>
      <c r="C205" s="41"/>
      <c r="E205" s="41"/>
      <c r="F205" s="41"/>
      <c r="G205" s="41"/>
      <c r="I205" s="41"/>
      <c r="J205" s="41"/>
      <c r="K205" s="41"/>
      <c r="L205" s="84"/>
      <c r="N205" s="41"/>
      <c r="O205" s="41"/>
      <c r="P205" s="41"/>
      <c r="Q205" s="41"/>
      <c r="T205" s="41"/>
      <c r="U205" s="41"/>
    </row>
    <row r="206" spans="1:21">
      <c r="A206" s="41"/>
      <c r="B206" s="41"/>
      <c r="C206" s="41"/>
      <c r="E206" s="41"/>
      <c r="F206" s="41"/>
      <c r="G206" s="41"/>
      <c r="I206" s="41"/>
      <c r="J206" s="41"/>
      <c r="K206" s="41"/>
      <c r="L206" s="41"/>
      <c r="N206" s="41"/>
      <c r="O206" s="41"/>
      <c r="P206" s="41"/>
      <c r="Q206" s="41"/>
      <c r="T206" s="41"/>
      <c r="U206" s="41"/>
    </row>
    <row r="207" spans="1:21">
      <c r="A207" s="41"/>
      <c r="B207" s="41"/>
      <c r="C207" s="41"/>
      <c r="E207" s="41"/>
      <c r="F207" s="41"/>
      <c r="G207" s="41"/>
      <c r="I207" s="41"/>
      <c r="J207" s="41"/>
      <c r="K207" s="41"/>
      <c r="L207" s="84"/>
      <c r="N207" s="41"/>
      <c r="O207" s="41"/>
      <c r="P207" s="41"/>
      <c r="Q207" s="41"/>
      <c r="T207" s="41"/>
      <c r="U207" s="41"/>
    </row>
    <row r="208" spans="1:21">
      <c r="A208" s="41"/>
      <c r="B208" s="41"/>
      <c r="C208" s="41"/>
      <c r="E208" s="41"/>
      <c r="F208" s="41"/>
      <c r="G208" s="41"/>
      <c r="I208" s="41"/>
      <c r="J208" s="41"/>
      <c r="K208" s="41"/>
      <c r="L208" s="84"/>
      <c r="N208" s="41"/>
      <c r="O208" s="41"/>
      <c r="P208" s="41"/>
      <c r="Q208" s="41"/>
      <c r="T208" s="41"/>
      <c r="U208" s="41"/>
    </row>
    <row r="209" spans="1:21">
      <c r="A209" s="41"/>
      <c r="B209" s="41"/>
      <c r="C209" s="41"/>
      <c r="E209" s="41"/>
      <c r="F209" s="41"/>
      <c r="G209" s="41"/>
      <c r="I209" s="41"/>
      <c r="J209" s="41"/>
      <c r="K209" s="41"/>
      <c r="L209" s="84"/>
      <c r="N209" s="41"/>
      <c r="O209" s="41"/>
      <c r="P209" s="41"/>
      <c r="Q209" s="41"/>
      <c r="T209" s="41"/>
      <c r="U209" s="41"/>
    </row>
    <row r="210" spans="1:21">
      <c r="A210" s="41"/>
      <c r="B210" s="41"/>
      <c r="C210" s="41"/>
      <c r="E210" s="41"/>
      <c r="F210" s="41"/>
      <c r="G210" s="41"/>
      <c r="I210" s="41"/>
      <c r="J210" s="41"/>
      <c r="K210" s="41"/>
      <c r="L210" s="84"/>
      <c r="N210" s="41"/>
      <c r="O210" s="41"/>
      <c r="P210" s="41"/>
      <c r="Q210" s="41"/>
      <c r="T210" s="41"/>
      <c r="U210" s="41"/>
    </row>
    <row r="211" spans="1:21">
      <c r="A211" s="41"/>
      <c r="B211" s="41"/>
      <c r="C211" s="41"/>
      <c r="E211" s="41"/>
      <c r="F211" s="41"/>
      <c r="G211" s="41"/>
      <c r="I211" s="41"/>
      <c r="J211" s="41"/>
      <c r="K211" s="41"/>
      <c r="L211" s="84"/>
      <c r="N211" s="41"/>
      <c r="O211" s="41"/>
      <c r="P211" s="41"/>
      <c r="Q211" s="41"/>
      <c r="T211" s="41"/>
      <c r="U211" s="41"/>
    </row>
    <row r="212" spans="1:21">
      <c r="A212" s="41"/>
      <c r="B212" s="41"/>
      <c r="C212" s="41"/>
      <c r="E212" s="41"/>
      <c r="F212" s="41"/>
      <c r="G212" s="41"/>
      <c r="I212" s="41"/>
      <c r="J212" s="41"/>
      <c r="K212" s="41"/>
      <c r="L212" s="84"/>
      <c r="N212" s="41"/>
      <c r="O212" s="41"/>
      <c r="P212" s="41"/>
      <c r="Q212" s="41"/>
      <c r="T212" s="41"/>
      <c r="U212" s="41"/>
    </row>
    <row r="213" spans="1:21">
      <c r="A213" s="41"/>
      <c r="B213" s="41"/>
      <c r="C213" s="41"/>
      <c r="E213" s="41"/>
      <c r="F213" s="41"/>
      <c r="G213" s="41"/>
      <c r="I213" s="41"/>
      <c r="J213" s="41"/>
      <c r="K213" s="41"/>
      <c r="L213" s="84"/>
      <c r="N213" s="41"/>
      <c r="O213" s="41"/>
      <c r="P213" s="41"/>
      <c r="Q213" s="41"/>
      <c r="T213" s="41"/>
      <c r="U213" s="41"/>
    </row>
    <row r="214" spans="1:21">
      <c r="A214" s="41"/>
      <c r="B214" s="41"/>
      <c r="C214" s="41"/>
      <c r="E214" s="41"/>
      <c r="F214" s="41"/>
      <c r="G214" s="41"/>
      <c r="I214" s="41"/>
      <c r="J214" s="41"/>
      <c r="K214" s="41"/>
      <c r="L214" s="84"/>
      <c r="N214" s="41"/>
      <c r="O214" s="41"/>
      <c r="P214" s="41"/>
      <c r="Q214" s="41"/>
      <c r="T214" s="41"/>
      <c r="U214" s="41"/>
    </row>
    <row r="215" spans="1:21">
      <c r="A215" s="41"/>
      <c r="B215" s="41"/>
      <c r="C215" s="41"/>
      <c r="E215" s="41"/>
      <c r="F215" s="41"/>
      <c r="G215" s="41"/>
      <c r="I215" s="41"/>
      <c r="J215" s="41"/>
      <c r="K215" s="41"/>
      <c r="L215" s="84"/>
      <c r="N215" s="41"/>
      <c r="O215" s="41"/>
      <c r="P215" s="41"/>
      <c r="Q215" s="41"/>
      <c r="T215" s="41"/>
      <c r="U215" s="41"/>
    </row>
    <row r="216" spans="1:21">
      <c r="A216" s="41"/>
      <c r="B216" s="41"/>
      <c r="C216" s="41"/>
      <c r="E216" s="41"/>
      <c r="F216" s="41"/>
      <c r="G216" s="41"/>
      <c r="I216" s="41"/>
      <c r="J216" s="41"/>
      <c r="K216" s="41"/>
      <c r="L216" s="84"/>
      <c r="N216" s="41"/>
      <c r="O216" s="41"/>
      <c r="P216" s="41"/>
      <c r="Q216" s="41"/>
      <c r="T216" s="41"/>
      <c r="U216" s="41"/>
    </row>
    <row r="217" spans="1:21">
      <c r="A217" s="41"/>
      <c r="B217" s="41"/>
      <c r="C217" s="41"/>
      <c r="E217" s="41"/>
      <c r="F217" s="41"/>
      <c r="G217" s="41"/>
      <c r="I217" s="41"/>
      <c r="J217" s="41"/>
      <c r="K217" s="41"/>
      <c r="L217" s="41"/>
      <c r="N217" s="41"/>
      <c r="O217" s="41"/>
      <c r="P217" s="41"/>
      <c r="Q217" s="41"/>
      <c r="T217" s="41"/>
      <c r="U217" s="41"/>
    </row>
    <row r="218" spans="1:21">
      <c r="A218" s="41"/>
      <c r="B218" s="41"/>
      <c r="C218" s="41"/>
      <c r="E218" s="41"/>
      <c r="F218" s="41"/>
      <c r="G218" s="41"/>
      <c r="I218" s="41"/>
      <c r="J218" s="41"/>
      <c r="K218" s="41"/>
      <c r="L218" s="84"/>
      <c r="N218" s="41"/>
      <c r="O218" s="41"/>
      <c r="P218" s="41"/>
      <c r="Q218" s="41"/>
      <c r="T218" s="41"/>
      <c r="U218" s="41"/>
    </row>
    <row r="219" spans="1:21">
      <c r="A219" s="41"/>
      <c r="B219" s="41"/>
      <c r="C219" s="41"/>
      <c r="E219" s="41"/>
      <c r="F219" s="41"/>
      <c r="G219" s="41"/>
      <c r="I219" s="41"/>
      <c r="J219" s="41"/>
      <c r="K219" s="41"/>
      <c r="L219" s="84"/>
      <c r="N219" s="41"/>
      <c r="O219" s="41"/>
      <c r="P219" s="41"/>
      <c r="Q219" s="41"/>
      <c r="T219" s="41"/>
      <c r="U219" s="41"/>
    </row>
    <row r="220" spans="1:21">
      <c r="A220" s="41"/>
      <c r="B220" s="41"/>
      <c r="E220" s="41"/>
      <c r="F220" s="41"/>
      <c r="G220" s="41"/>
      <c r="J220" s="95"/>
      <c r="N220" s="41"/>
      <c r="O220" s="41"/>
      <c r="P220" s="41"/>
      <c r="Q220" s="41"/>
      <c r="T220" s="41"/>
      <c r="U220" s="41"/>
    </row>
    <row r="221" spans="1:21">
      <c r="A221" s="41"/>
      <c r="B221" s="41"/>
      <c r="E221" s="41"/>
      <c r="F221" s="41"/>
      <c r="G221" s="41"/>
      <c r="J221" s="95"/>
      <c r="N221" s="41"/>
      <c r="O221" s="41"/>
      <c r="P221" s="41"/>
      <c r="Q221" s="41"/>
      <c r="T221" s="41"/>
      <c r="U221" s="41"/>
    </row>
    <row r="222" spans="1:21">
      <c r="A222" s="41"/>
      <c r="B222" s="41"/>
      <c r="E222" s="41"/>
      <c r="F222" s="41"/>
      <c r="G222" s="41"/>
      <c r="N222" s="41"/>
      <c r="O222" s="41"/>
      <c r="P222" s="41"/>
      <c r="Q222" s="41"/>
      <c r="T222" s="41"/>
      <c r="U222" s="41"/>
    </row>
    <row r="223" spans="1:17">
      <c r="A223" s="41"/>
      <c r="B223" s="41"/>
      <c r="C223" s="41"/>
      <c r="E223" s="41"/>
      <c r="F223" s="41"/>
      <c r="G223" s="41"/>
      <c r="I223" s="41"/>
      <c r="J223" s="41"/>
      <c r="K223" s="41"/>
      <c r="L223" s="41"/>
      <c r="N223" s="41"/>
      <c r="O223" s="41"/>
      <c r="P223" s="41"/>
      <c r="Q223" s="41"/>
    </row>
    <row r="224" spans="1:17">
      <c r="A224" s="41"/>
      <c r="B224" s="41"/>
      <c r="C224" s="41"/>
      <c r="E224" s="41"/>
      <c r="F224" s="41"/>
      <c r="G224" s="41"/>
      <c r="I224" s="41"/>
      <c r="J224" s="41"/>
      <c r="K224" s="41"/>
      <c r="L224" s="41"/>
      <c r="N224" s="41"/>
      <c r="O224" s="41"/>
      <c r="P224" s="41"/>
      <c r="Q224" s="41"/>
    </row>
    <row r="225" spans="1:17">
      <c r="A225" s="41"/>
      <c r="B225" s="41"/>
      <c r="C225" s="41"/>
      <c r="E225" s="41"/>
      <c r="F225" s="41"/>
      <c r="G225" s="41"/>
      <c r="I225" s="41"/>
      <c r="J225" s="41"/>
      <c r="K225" s="41"/>
      <c r="L225" s="41"/>
      <c r="N225" s="41"/>
      <c r="O225" s="41"/>
      <c r="P225" s="41"/>
      <c r="Q225" s="41"/>
    </row>
    <row r="226" spans="1:17">
      <c r="A226" s="41"/>
      <c r="B226" s="41"/>
      <c r="C226" s="41"/>
      <c r="E226" s="41"/>
      <c r="F226" s="41"/>
      <c r="G226" s="41"/>
      <c r="I226" s="41"/>
      <c r="J226" s="41"/>
      <c r="K226" s="41"/>
      <c r="L226" s="41"/>
      <c r="N226" s="41"/>
      <c r="O226" s="41"/>
      <c r="P226" s="41"/>
      <c r="Q226" s="41"/>
    </row>
    <row r="227" spans="1:17">
      <c r="A227" s="41"/>
      <c r="B227" s="41"/>
      <c r="C227" s="41"/>
      <c r="E227" s="41"/>
      <c r="F227" s="41"/>
      <c r="G227" s="41"/>
      <c r="I227" s="41"/>
      <c r="J227" s="41"/>
      <c r="K227" s="41"/>
      <c r="L227" s="41"/>
      <c r="N227" s="41"/>
      <c r="O227" s="41"/>
      <c r="P227" s="41"/>
      <c r="Q227" s="41"/>
    </row>
    <row r="228" spans="1:17">
      <c r="A228" s="41"/>
      <c r="B228" s="41"/>
      <c r="C228" s="41"/>
      <c r="E228" s="41"/>
      <c r="F228" s="41"/>
      <c r="G228" s="41"/>
      <c r="I228" s="41"/>
      <c r="J228" s="41"/>
      <c r="K228" s="41"/>
      <c r="L228" s="41"/>
      <c r="N228" s="41"/>
      <c r="O228" s="41"/>
      <c r="P228" s="41"/>
      <c r="Q228" s="41"/>
    </row>
    <row r="229" spans="1:17">
      <c r="A229" s="41"/>
      <c r="B229" s="41"/>
      <c r="C229" s="41"/>
      <c r="E229" s="41"/>
      <c r="F229" s="41"/>
      <c r="G229" s="41"/>
      <c r="I229" s="41"/>
      <c r="J229" s="41"/>
      <c r="K229" s="41"/>
      <c r="L229" s="41"/>
      <c r="N229" s="41"/>
      <c r="O229" s="41"/>
      <c r="P229" s="41"/>
      <c r="Q229" s="41"/>
    </row>
    <row r="230" spans="1:17">
      <c r="A230" s="41"/>
      <c r="B230" s="41"/>
      <c r="C230" s="41"/>
      <c r="E230" s="41"/>
      <c r="F230" s="41"/>
      <c r="G230" s="41"/>
      <c r="I230" s="41"/>
      <c r="J230" s="41"/>
      <c r="K230" s="41"/>
      <c r="L230" s="41"/>
      <c r="N230" s="41"/>
      <c r="O230" s="41"/>
      <c r="P230" s="41"/>
      <c r="Q230" s="41"/>
    </row>
    <row r="231" spans="1:17">
      <c r="A231" s="41"/>
      <c r="B231" s="41"/>
      <c r="C231" s="41"/>
      <c r="E231" s="41"/>
      <c r="F231" s="41"/>
      <c r="G231" s="41"/>
      <c r="I231" s="41"/>
      <c r="J231" s="41"/>
      <c r="K231" s="41"/>
      <c r="L231" s="41"/>
      <c r="N231" s="41"/>
      <c r="O231" s="41"/>
      <c r="P231" s="41"/>
      <c r="Q231" s="41"/>
    </row>
    <row r="232" spans="1:17">
      <c r="A232" s="41"/>
      <c r="B232" s="41"/>
      <c r="C232" s="41"/>
      <c r="E232" s="41"/>
      <c r="F232" s="41"/>
      <c r="G232" s="41"/>
      <c r="I232" s="41"/>
      <c r="J232" s="41"/>
      <c r="K232" s="41"/>
      <c r="L232" s="41"/>
      <c r="N232" s="41"/>
      <c r="O232" s="41"/>
      <c r="P232" s="41"/>
      <c r="Q232" s="41"/>
    </row>
    <row r="233" spans="1:17">
      <c r="A233" s="41"/>
      <c r="B233" s="41"/>
      <c r="C233" s="41"/>
      <c r="E233" s="41"/>
      <c r="F233" s="41"/>
      <c r="G233" s="41"/>
      <c r="I233" s="41"/>
      <c r="J233" s="41"/>
      <c r="K233" s="41"/>
      <c r="L233" s="41"/>
      <c r="N233" s="41"/>
      <c r="O233" s="41"/>
      <c r="P233" s="41"/>
      <c r="Q233" s="41"/>
    </row>
    <row r="234" spans="1:17">
      <c r="A234" s="41"/>
      <c r="B234" s="41"/>
      <c r="C234" s="41"/>
      <c r="E234" s="41"/>
      <c r="F234" s="41"/>
      <c r="G234" s="41"/>
      <c r="I234" s="41"/>
      <c r="J234" s="41"/>
      <c r="K234" s="41"/>
      <c r="L234" s="41"/>
      <c r="N234" s="41"/>
      <c r="O234" s="41"/>
      <c r="P234" s="41"/>
      <c r="Q234" s="41"/>
    </row>
    <row r="235" spans="1:17">
      <c r="A235" s="41"/>
      <c r="B235" s="41"/>
      <c r="C235" s="41"/>
      <c r="E235" s="41"/>
      <c r="F235" s="41"/>
      <c r="G235" s="41"/>
      <c r="I235" s="41"/>
      <c r="J235" s="41"/>
      <c r="K235" s="41"/>
      <c r="L235" s="41"/>
      <c r="N235" s="41"/>
      <c r="O235" s="41"/>
      <c r="P235" s="41"/>
      <c r="Q235" s="41"/>
    </row>
    <row r="236" spans="1:17">
      <c r="A236" s="41"/>
      <c r="B236" s="41"/>
      <c r="C236" s="41"/>
      <c r="E236" s="41"/>
      <c r="F236" s="41"/>
      <c r="G236" s="41"/>
      <c r="I236" s="41"/>
      <c r="J236" s="41"/>
      <c r="K236" s="41"/>
      <c r="L236" s="41"/>
      <c r="N236" s="41"/>
      <c r="O236" s="41"/>
      <c r="P236" s="41"/>
      <c r="Q236" s="41"/>
    </row>
    <row r="237" spans="1:17">
      <c r="A237" s="41"/>
      <c r="B237" s="41"/>
      <c r="C237" s="41"/>
      <c r="E237" s="41"/>
      <c r="F237" s="41"/>
      <c r="G237" s="41"/>
      <c r="I237" s="41"/>
      <c r="J237" s="41"/>
      <c r="K237" s="96"/>
      <c r="L237" s="41"/>
      <c r="N237" s="41"/>
      <c r="O237" s="41"/>
      <c r="P237" s="41"/>
      <c r="Q237" s="41"/>
    </row>
    <row r="238" spans="1:17">
      <c r="A238" s="41"/>
      <c r="B238" s="41"/>
      <c r="C238" s="41"/>
      <c r="E238" s="41"/>
      <c r="F238" s="41"/>
      <c r="G238" s="41"/>
      <c r="I238" s="41"/>
      <c r="J238" s="41"/>
      <c r="K238" s="41"/>
      <c r="L238" s="41"/>
      <c r="N238" s="41"/>
      <c r="O238" s="41"/>
      <c r="P238" s="41"/>
      <c r="Q238" s="41"/>
    </row>
    <row r="239" spans="1:17">
      <c r="A239" s="41"/>
      <c r="B239" s="41"/>
      <c r="C239" s="41"/>
      <c r="E239" s="41"/>
      <c r="F239" s="41"/>
      <c r="G239" s="41"/>
      <c r="I239" s="41"/>
      <c r="J239" s="41"/>
      <c r="K239" s="41"/>
      <c r="L239" s="41"/>
      <c r="N239" s="41"/>
      <c r="O239" s="41"/>
      <c r="P239" s="41"/>
      <c r="Q239" s="41"/>
    </row>
    <row r="240" spans="1:17">
      <c r="A240" s="41"/>
      <c r="B240" s="41"/>
      <c r="C240" s="41"/>
      <c r="E240" s="41"/>
      <c r="F240" s="41"/>
      <c r="G240" s="41"/>
      <c r="I240" s="41"/>
      <c r="J240" s="41"/>
      <c r="K240" s="41"/>
      <c r="L240" s="84"/>
      <c r="N240" s="41"/>
      <c r="O240" s="41"/>
      <c r="P240" s="41"/>
      <c r="Q240" s="41"/>
    </row>
    <row r="241" spans="1:17">
      <c r="A241" s="41"/>
      <c r="B241" s="41"/>
      <c r="C241" s="41"/>
      <c r="E241" s="41"/>
      <c r="F241" s="41"/>
      <c r="G241" s="41"/>
      <c r="I241" s="41"/>
      <c r="J241" s="41"/>
      <c r="K241" s="41"/>
      <c r="L241" s="41"/>
      <c r="N241" s="41"/>
      <c r="O241" s="41"/>
      <c r="P241" s="41"/>
      <c r="Q241" s="41"/>
    </row>
    <row r="242" spans="1:17">
      <c r="A242" s="41"/>
      <c r="B242" s="41"/>
      <c r="C242" s="41"/>
      <c r="E242" s="41"/>
      <c r="F242" s="41"/>
      <c r="G242" s="41"/>
      <c r="I242" s="41"/>
      <c r="J242" s="41"/>
      <c r="K242" s="41"/>
      <c r="L242" s="84"/>
      <c r="N242" s="41"/>
      <c r="O242" s="41"/>
      <c r="P242" s="41"/>
      <c r="Q242" s="41"/>
    </row>
    <row r="243" spans="1:17">
      <c r="A243" s="41"/>
      <c r="B243" s="41"/>
      <c r="C243" s="41"/>
      <c r="E243" s="41"/>
      <c r="F243" s="41"/>
      <c r="G243" s="41"/>
      <c r="I243" s="41"/>
      <c r="J243" s="41"/>
      <c r="K243" s="41"/>
      <c r="L243" s="84"/>
      <c r="N243" s="41"/>
      <c r="O243" s="41"/>
      <c r="P243" s="41"/>
      <c r="Q243" s="41"/>
    </row>
    <row r="244" spans="1:17">
      <c r="A244" s="41"/>
      <c r="B244" s="41"/>
      <c r="C244" s="41"/>
      <c r="E244" s="41"/>
      <c r="F244" s="41"/>
      <c r="G244" s="41"/>
      <c r="I244" s="41"/>
      <c r="J244" s="41"/>
      <c r="K244" s="41"/>
      <c r="L244" s="84"/>
      <c r="N244" s="41"/>
      <c r="O244" s="41"/>
      <c r="P244" s="41"/>
      <c r="Q244" s="41"/>
    </row>
    <row r="245" spans="1:17">
      <c r="A245" s="41"/>
      <c r="B245" s="41"/>
      <c r="C245" s="41"/>
      <c r="E245" s="41"/>
      <c r="F245" s="41"/>
      <c r="G245" s="41"/>
      <c r="I245" s="41"/>
      <c r="J245" s="41"/>
      <c r="K245" s="41"/>
      <c r="L245" s="84"/>
      <c r="N245" s="41"/>
      <c r="O245" s="41"/>
      <c r="P245" s="41"/>
      <c r="Q245" s="41"/>
    </row>
    <row r="246" spans="1:17">
      <c r="A246" s="41"/>
      <c r="B246" s="41"/>
      <c r="C246" s="41"/>
      <c r="E246" s="41"/>
      <c r="F246" s="41"/>
      <c r="G246" s="41"/>
      <c r="I246" s="41"/>
      <c r="J246" s="41"/>
      <c r="K246" s="41"/>
      <c r="L246" s="84"/>
      <c r="N246" s="41"/>
      <c r="O246" s="41"/>
      <c r="P246" s="41"/>
      <c r="Q246" s="41"/>
    </row>
    <row r="247" spans="1:17">
      <c r="A247" s="41"/>
      <c r="B247" s="41"/>
      <c r="C247" s="41"/>
      <c r="E247" s="41"/>
      <c r="F247" s="41"/>
      <c r="G247" s="41"/>
      <c r="I247" s="41"/>
      <c r="J247" s="41"/>
      <c r="K247" s="41"/>
      <c r="L247" s="84"/>
      <c r="N247" s="41"/>
      <c r="O247" s="41"/>
      <c r="P247" s="41"/>
      <c r="Q247" s="41"/>
    </row>
    <row r="248" spans="1:17">
      <c r="A248" s="41"/>
      <c r="B248" s="41"/>
      <c r="C248" s="41"/>
      <c r="E248" s="41"/>
      <c r="F248" s="41"/>
      <c r="G248" s="41"/>
      <c r="I248" s="41"/>
      <c r="J248" s="41"/>
      <c r="K248" s="41"/>
      <c r="L248" s="84"/>
      <c r="N248" s="41"/>
      <c r="O248" s="41"/>
      <c r="P248" s="41"/>
      <c r="Q248" s="41"/>
    </row>
    <row r="249" spans="1:17">
      <c r="A249" s="41"/>
      <c r="B249" s="41"/>
      <c r="C249" s="41"/>
      <c r="E249" s="41"/>
      <c r="F249" s="41"/>
      <c r="G249" s="41"/>
      <c r="I249" s="41"/>
      <c r="J249" s="41"/>
      <c r="K249" s="41"/>
      <c r="L249" s="84"/>
      <c r="N249" s="41"/>
      <c r="O249" s="41"/>
      <c r="P249" s="41"/>
      <c r="Q249" s="41"/>
    </row>
    <row r="250" spans="1:17">
      <c r="A250" s="41"/>
      <c r="B250" s="41"/>
      <c r="C250" s="41"/>
      <c r="E250" s="41"/>
      <c r="F250" s="41"/>
      <c r="G250" s="41"/>
      <c r="I250" s="41"/>
      <c r="J250" s="41"/>
      <c r="K250" s="41"/>
      <c r="L250" s="84"/>
      <c r="N250" s="41"/>
      <c r="O250" s="41"/>
      <c r="P250" s="41"/>
      <c r="Q250" s="41"/>
    </row>
    <row r="251" spans="1:17">
      <c r="A251" s="41"/>
      <c r="B251" s="41"/>
      <c r="C251" s="41"/>
      <c r="E251" s="41"/>
      <c r="F251" s="41"/>
      <c r="G251" s="41"/>
      <c r="I251" s="41"/>
      <c r="J251" s="41"/>
      <c r="K251" s="41"/>
      <c r="L251" s="84"/>
      <c r="N251" s="41"/>
      <c r="O251" s="41"/>
      <c r="P251" s="41"/>
      <c r="Q251" s="41"/>
    </row>
    <row r="252" spans="1:17">
      <c r="A252" s="41"/>
      <c r="B252" s="41"/>
      <c r="C252" s="41"/>
      <c r="E252" s="41"/>
      <c r="F252" s="41"/>
      <c r="G252" s="41"/>
      <c r="I252" s="41"/>
      <c r="J252" s="41"/>
      <c r="K252" s="41"/>
      <c r="L252" s="84"/>
      <c r="N252" s="41"/>
      <c r="O252" s="41"/>
      <c r="P252" s="41"/>
      <c r="Q252" s="41"/>
    </row>
    <row r="253" spans="1:17">
      <c r="A253" s="41"/>
      <c r="B253" s="41"/>
      <c r="C253" s="41"/>
      <c r="E253" s="41"/>
      <c r="F253" s="41"/>
      <c r="G253" s="41"/>
      <c r="I253" s="41"/>
      <c r="J253" s="41"/>
      <c r="K253" s="41"/>
      <c r="L253" s="84"/>
      <c r="N253" s="41"/>
      <c r="O253" s="41"/>
      <c r="P253" s="41"/>
      <c r="Q253" s="41"/>
    </row>
    <row r="254" spans="1:17">
      <c r="A254" s="41"/>
      <c r="B254" s="41"/>
      <c r="C254" s="41"/>
      <c r="E254" s="41"/>
      <c r="F254" s="41"/>
      <c r="G254" s="41"/>
      <c r="I254" s="41"/>
      <c r="J254" s="41"/>
      <c r="K254" s="41"/>
      <c r="L254" s="84"/>
      <c r="N254" s="41"/>
      <c r="O254" s="41"/>
      <c r="P254" s="41"/>
      <c r="Q254" s="41"/>
    </row>
    <row r="255" spans="1:17">
      <c r="A255" s="41"/>
      <c r="B255" s="41"/>
      <c r="C255" s="41"/>
      <c r="E255" s="41"/>
      <c r="F255" s="41"/>
      <c r="G255" s="41"/>
      <c r="I255" s="41"/>
      <c r="J255" s="41"/>
      <c r="K255" s="41"/>
      <c r="L255" s="84"/>
      <c r="N255" s="41"/>
      <c r="O255" s="41"/>
      <c r="P255" s="41"/>
      <c r="Q255" s="41"/>
    </row>
    <row r="256" spans="1:17">
      <c r="A256" s="41"/>
      <c r="B256" s="41"/>
      <c r="C256" s="41"/>
      <c r="E256" s="41"/>
      <c r="F256" s="41"/>
      <c r="G256" s="41"/>
      <c r="I256" s="41"/>
      <c r="J256" s="41"/>
      <c r="K256" s="41"/>
      <c r="L256" s="84"/>
      <c r="N256" s="41"/>
      <c r="O256" s="41"/>
      <c r="P256" s="41"/>
      <c r="Q256" s="41"/>
    </row>
  </sheetData>
  <autoFilter xmlns:etc="http://www.wps.cn/officeDocument/2017/etCustomData" ref="A12:V256" etc:filterBottomFollowUsedRange="0">
    <extLst/>
  </autoFilter>
  <mergeCells count="8">
    <mergeCell ref="D1:E1"/>
    <mergeCell ref="D2:E2"/>
    <mergeCell ref="D3:E3"/>
    <mergeCell ref="D6:E6"/>
    <mergeCell ref="A5:A6"/>
    <mergeCell ref="A7:A8"/>
    <mergeCell ref="B5:B6"/>
    <mergeCell ref="B7:E8"/>
  </mergeCells>
  <dataValidations count="11">
    <dataValidation type="list" allowBlank="1" showInputMessage="1" showErrorMessage="1" sqref="D50:D1048576">
      <formula1>TPM_MISC!$H$4:$H$9</formula1>
    </dataValidation>
    <dataValidation type="list" allowBlank="1" showInputMessage="1" showErrorMessage="1" sqref="E50:E222">
      <formula1>TPM_MISC!$G$3:$G$17</formula1>
    </dataValidation>
    <dataValidation type="list" allowBlank="1" showInputMessage="1" showErrorMessage="1" sqref="E223:E256">
      <formula1>$H$3:$H$24</formula1>
    </dataValidation>
    <dataValidation type="list" allowBlank="1" showInputMessage="1" showErrorMessage="1" sqref="F50:F222 G156:G222">
      <formula1>TPM_MISC!$A$3:$A$17</formula1>
    </dataValidation>
    <dataValidation type="list" allowBlank="1" showInputMessage="1" showErrorMessage="1" sqref="G50:G155">
      <formula1>TPM_MISC!$J$3:$J$16</formula1>
    </dataValidation>
    <dataValidation type="list" allowBlank="1" showInputMessage="1" showErrorMessage="1" sqref="N50:N222">
      <formula1>TPM_MISC!$B$3:$B$17</formula1>
    </dataValidation>
    <dataValidation type="list" allowBlank="1" showInputMessage="1" showErrorMessage="1" sqref="N223:N256">
      <formula1>$B$3:$B$24</formula1>
    </dataValidation>
    <dataValidation type="list" allowBlank="1" showInputMessage="1" showErrorMessage="1" sqref="T15:T222">
      <formula1>TPM_MISC!$F$3:$F$17</formula1>
    </dataValidation>
    <dataValidation type="list" allowBlank="1" showInputMessage="1" showErrorMessage="1" sqref="U15:U222">
      <formula1>TPM_MISC!$E$3:$E$17</formula1>
    </dataValidation>
    <dataValidation type="list" allowBlank="1" showInputMessage="1" showErrorMessage="1" sqref="F223:G256">
      <formula1>$A$3:$A$24</formula1>
    </dataValidation>
    <dataValidation type="list" allowBlank="1" showInputMessage="1" showErrorMessage="1" sqref="O50:Q256">
      <formula1>TPM_MISC!$C$3:$C$17</formula1>
    </dataValidation>
  </dataValidations>
  <hyperlinks>
    <hyperlink ref="B5" r:id="rId3" display="http://3.108.206.34/2_Testing/TechTicket"/>
  </hyperlinks>
  <pageMargins left="0.75" right="0.75" top="1" bottom="1" header="0.511805555555555" footer="0.511805555555555"/>
  <pageSetup paperSize="9" firstPageNumber="0" orientation="portrait" useFirstPageNumber="1" horizontalDpi="300" verticalDpi="3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7"/>
  <sheetViews>
    <sheetView workbookViewId="0">
      <selection activeCell="K9" sqref="K9"/>
    </sheetView>
  </sheetViews>
  <sheetFormatPr defaultColWidth="8.75" defaultRowHeight="14.4"/>
  <cols>
    <col min="1" max="1" width="13.6296296296296" customWidth="1"/>
    <col min="2" max="2" width="24.3796296296296" customWidth="1"/>
    <col min="3" max="3" width="11.5"/>
    <col min="5" max="5" width="25.75" customWidth="1"/>
    <col min="8" max="8" width="29.25" customWidth="1"/>
  </cols>
  <sheetData>
    <row r="2" ht="28.8" spans="1:10">
      <c r="A2" s="36" t="s">
        <v>95</v>
      </c>
      <c r="B2" s="36" t="s">
        <v>273</v>
      </c>
      <c r="C2" s="36" t="s">
        <v>274</v>
      </c>
      <c r="D2" s="36" t="s">
        <v>275</v>
      </c>
      <c r="E2" s="36" t="s">
        <v>276</v>
      </c>
      <c r="F2" s="36" t="s">
        <v>105</v>
      </c>
      <c r="G2" s="36" t="s">
        <v>277</v>
      </c>
      <c r="H2" s="36" t="s">
        <v>278</v>
      </c>
      <c r="I2" s="36" t="s">
        <v>279</v>
      </c>
      <c r="J2" s="36" t="s">
        <v>96</v>
      </c>
    </row>
    <row r="3" spans="1:10">
      <c r="A3" s="7"/>
      <c r="B3" s="7"/>
      <c r="C3" s="7"/>
      <c r="D3" s="7"/>
      <c r="E3" s="7"/>
      <c r="F3" s="7"/>
      <c r="G3" s="7"/>
      <c r="H3" s="7"/>
      <c r="I3" s="7"/>
      <c r="J3" s="7"/>
    </row>
    <row r="4" ht="43.2" spans="1:10">
      <c r="A4" s="15" t="s">
        <v>125</v>
      </c>
      <c r="B4" s="15" t="s">
        <v>41</v>
      </c>
      <c r="C4" s="15" t="s">
        <v>47</v>
      </c>
      <c r="D4" s="15" t="s">
        <v>280</v>
      </c>
      <c r="E4" s="15" t="s">
        <v>281</v>
      </c>
      <c r="F4" s="15" t="s">
        <v>280</v>
      </c>
      <c r="G4" s="15" t="s">
        <v>238</v>
      </c>
      <c r="H4" s="37" t="s">
        <v>110</v>
      </c>
      <c r="I4" s="15"/>
      <c r="J4" s="15" t="s">
        <v>282</v>
      </c>
    </row>
    <row r="5" ht="28.8" spans="1:10">
      <c r="A5" s="15" t="s">
        <v>283</v>
      </c>
      <c r="B5" s="15" t="s">
        <v>39</v>
      </c>
      <c r="C5" s="15" t="s">
        <v>49</v>
      </c>
      <c r="D5" s="15" t="s">
        <v>284</v>
      </c>
      <c r="E5" s="15" t="s">
        <v>285</v>
      </c>
      <c r="F5" s="15" t="s">
        <v>286</v>
      </c>
      <c r="G5" s="15" t="s">
        <v>244</v>
      </c>
      <c r="H5" s="37" t="s">
        <v>124</v>
      </c>
      <c r="I5" s="15"/>
      <c r="J5" s="15" t="s">
        <v>287</v>
      </c>
    </row>
    <row r="6" ht="28.8" spans="1:10">
      <c r="A6" s="15" t="s">
        <v>199</v>
      </c>
      <c r="B6" s="15" t="s">
        <v>288</v>
      </c>
      <c r="C6" s="15" t="s">
        <v>48</v>
      </c>
      <c r="D6" s="15" t="s">
        <v>286</v>
      </c>
      <c r="E6" s="15" t="s">
        <v>289</v>
      </c>
      <c r="F6" s="15" t="s">
        <v>289</v>
      </c>
      <c r="G6" s="15" t="s">
        <v>111</v>
      </c>
      <c r="H6" s="37" t="s">
        <v>158</v>
      </c>
      <c r="I6" s="15"/>
      <c r="J6" s="15" t="s">
        <v>290</v>
      </c>
    </row>
    <row r="7" ht="57.6" spans="1:10">
      <c r="A7" s="15" t="s">
        <v>112</v>
      </c>
      <c r="B7" s="15" t="s">
        <v>291</v>
      </c>
      <c r="C7" s="15" t="s">
        <v>57</v>
      </c>
      <c r="D7" s="15" t="s">
        <v>292</v>
      </c>
      <c r="E7" s="15" t="s">
        <v>293</v>
      </c>
      <c r="F7" s="15" t="s">
        <v>285</v>
      </c>
      <c r="G7" s="15" t="s">
        <v>294</v>
      </c>
      <c r="H7" s="37" t="s">
        <v>162</v>
      </c>
      <c r="I7" s="15"/>
      <c r="J7" s="15"/>
    </row>
    <row r="8" ht="72" spans="1:10">
      <c r="A8" s="15" t="s">
        <v>147</v>
      </c>
      <c r="B8" s="15" t="s">
        <v>42</v>
      </c>
      <c r="C8" s="15"/>
      <c r="D8" s="15" t="s">
        <v>295</v>
      </c>
      <c r="E8" s="15" t="s">
        <v>296</v>
      </c>
      <c r="F8" s="15"/>
      <c r="G8" s="15" t="s">
        <v>297</v>
      </c>
      <c r="H8" s="37" t="s">
        <v>168</v>
      </c>
      <c r="I8" s="15"/>
      <c r="J8" s="15"/>
    </row>
    <row r="9" ht="43.2" spans="1:10">
      <c r="A9" s="15" t="s">
        <v>298</v>
      </c>
      <c r="B9" s="15" t="s">
        <v>40</v>
      </c>
      <c r="C9" s="15"/>
      <c r="D9" s="15"/>
      <c r="E9" s="15"/>
      <c r="F9" s="15"/>
      <c r="G9" s="15" t="s">
        <v>299</v>
      </c>
      <c r="H9" s="37" t="s">
        <v>300</v>
      </c>
      <c r="I9" s="15"/>
      <c r="J9" s="15"/>
    </row>
    <row r="10" spans="1:10">
      <c r="A10" s="15" t="s">
        <v>301</v>
      </c>
      <c r="B10" s="15" t="s">
        <v>302</v>
      </c>
      <c r="C10" s="15"/>
      <c r="D10" s="15"/>
      <c r="E10" s="15"/>
      <c r="F10" s="15"/>
      <c r="G10" s="15" t="s">
        <v>303</v>
      </c>
      <c r="H10" s="15"/>
      <c r="I10" s="15"/>
      <c r="J10" s="15"/>
    </row>
    <row r="11" spans="1:10">
      <c r="A11" s="15" t="s">
        <v>304</v>
      </c>
      <c r="B11" s="15"/>
      <c r="C11" s="15"/>
      <c r="D11" s="15"/>
      <c r="E11" s="15"/>
      <c r="F11" s="15"/>
      <c r="G11" s="15" t="s">
        <v>305</v>
      </c>
      <c r="H11" s="15"/>
      <c r="I11" s="15"/>
      <c r="J11" s="15"/>
    </row>
    <row r="12" spans="1:10">
      <c r="A12" s="15" t="s">
        <v>306</v>
      </c>
      <c r="B12" s="15"/>
      <c r="C12" s="15"/>
      <c r="D12" s="15"/>
      <c r="E12" s="15"/>
      <c r="F12" s="15"/>
      <c r="G12" s="15" t="s">
        <v>307</v>
      </c>
      <c r="H12" s="15"/>
      <c r="I12" s="15"/>
      <c r="J12" s="15"/>
    </row>
    <row r="13" spans="1:10">
      <c r="A13" s="15"/>
      <c r="B13" s="15"/>
      <c r="C13" s="15"/>
      <c r="D13" s="15"/>
      <c r="E13" s="15"/>
      <c r="F13" s="15"/>
      <c r="G13" s="15" t="s">
        <v>308</v>
      </c>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38"/>
      <c r="B17" s="38"/>
      <c r="C17" s="38"/>
      <c r="D17" s="38"/>
      <c r="E17" s="38"/>
      <c r="F17" s="38"/>
      <c r="G17" s="38"/>
      <c r="H17" s="38"/>
      <c r="I17" s="38"/>
      <c r="J17" s="38"/>
    </row>
  </sheetData>
  <pageMargins left="0.75" right="0.75" top="1" bottom="1" header="0.511805555555555" footer="0.511805555555555"/>
  <pageSetup paperSize="9" firstPageNumber="0" orientation="portrait"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6"/>
  <sheetViews>
    <sheetView workbookViewId="0">
      <selection activeCell="D18" sqref="D18"/>
    </sheetView>
  </sheetViews>
  <sheetFormatPr defaultColWidth="8.87962962962963" defaultRowHeight="14.4" outlineLevelRow="5" outlineLevelCol="4"/>
  <cols>
    <col min="1" max="1" width="16.25"/>
    <col min="2" max="4" width="10.1296296296296"/>
    <col min="5" max="5" width="11.5"/>
  </cols>
  <sheetData>
    <row r="3" spans="1:2">
      <c r="A3" t="s">
        <v>51</v>
      </c>
      <c r="B3" t="s">
        <v>45</v>
      </c>
    </row>
    <row r="4" spans="1:5">
      <c r="A4" t="s">
        <v>46</v>
      </c>
      <c r="B4" t="s">
        <v>47</v>
      </c>
      <c r="C4" t="s">
        <v>48</v>
      </c>
      <c r="D4" t="s">
        <v>49</v>
      </c>
      <c r="E4" t="s">
        <v>43</v>
      </c>
    </row>
    <row r="5" spans="1:5">
      <c r="A5" t="s">
        <v>309</v>
      </c>
      <c r="B5">
        <v>16</v>
      </c>
      <c r="C5">
        <v>1</v>
      </c>
      <c r="D5">
        <v>14</v>
      </c>
      <c r="E5">
        <v>31</v>
      </c>
    </row>
    <row r="6" spans="1:5">
      <c r="A6" t="s">
        <v>43</v>
      </c>
      <c r="B6">
        <v>16</v>
      </c>
      <c r="C6">
        <v>1</v>
      </c>
      <c r="D6">
        <v>14</v>
      </c>
      <c r="E6">
        <v>31</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15"/>
  <sheetViews>
    <sheetView workbookViewId="0">
      <selection activeCell="E17" sqref="E17"/>
    </sheetView>
  </sheetViews>
  <sheetFormatPr defaultColWidth="8.87962962962963" defaultRowHeight="14.4" outlineLevelCol="4"/>
  <cols>
    <col min="1" max="1" width="18"/>
    <col min="2" max="2" width="20.5" customWidth="1"/>
    <col min="3" max="4" width="10.1296296296296"/>
    <col min="5" max="5" width="11.5"/>
  </cols>
  <sheetData>
    <row r="3" spans="1:2">
      <c r="A3" t="s">
        <v>310</v>
      </c>
      <c r="B3" t="s">
        <v>45</v>
      </c>
    </row>
    <row r="4" spans="1:5">
      <c r="A4" t="s">
        <v>46</v>
      </c>
      <c r="B4" t="s">
        <v>47</v>
      </c>
      <c r="C4" t="s">
        <v>48</v>
      </c>
      <c r="D4" t="s">
        <v>49</v>
      </c>
      <c r="E4" t="s">
        <v>43</v>
      </c>
    </row>
    <row r="5" spans="1:5">
      <c r="A5" t="s">
        <v>47</v>
      </c>
      <c r="B5">
        <v>2</v>
      </c>
      <c r="C5">
        <v>2</v>
      </c>
      <c r="E5">
        <v>4</v>
      </c>
    </row>
    <row r="6" spans="1:5">
      <c r="A6" t="s">
        <v>49</v>
      </c>
      <c r="C6">
        <v>4</v>
      </c>
      <c r="D6">
        <v>9</v>
      </c>
      <c r="E6">
        <v>13</v>
      </c>
    </row>
    <row r="7" spans="1:5">
      <c r="A7" t="s">
        <v>43</v>
      </c>
      <c r="B7">
        <v>2</v>
      </c>
      <c r="C7">
        <v>6</v>
      </c>
      <c r="D7">
        <v>9</v>
      </c>
      <c r="E7">
        <v>17</v>
      </c>
    </row>
    <row r="11" spans="1:2">
      <c r="A11" t="s">
        <v>51</v>
      </c>
      <c r="B11" t="s">
        <v>50</v>
      </c>
    </row>
    <row r="12" spans="1:4">
      <c r="A12" t="s">
        <v>38</v>
      </c>
      <c r="B12" t="s">
        <v>39</v>
      </c>
      <c r="C12" t="s">
        <v>41</v>
      </c>
      <c r="D12" t="s">
        <v>43</v>
      </c>
    </row>
    <row r="13" spans="1:4">
      <c r="A13" t="s">
        <v>17</v>
      </c>
      <c r="B13">
        <v>16</v>
      </c>
      <c r="C13">
        <v>23</v>
      </c>
      <c r="D13">
        <v>39</v>
      </c>
    </row>
    <row r="14" spans="1:4">
      <c r="A14" t="s">
        <v>53</v>
      </c>
      <c r="B14">
        <v>1</v>
      </c>
      <c r="C14">
        <v>1</v>
      </c>
      <c r="D14">
        <v>2</v>
      </c>
    </row>
    <row r="15" spans="1:4">
      <c r="A15" t="s">
        <v>43</v>
      </c>
      <c r="B15">
        <v>17</v>
      </c>
      <c r="C15">
        <v>24</v>
      </c>
      <c r="D15">
        <v>41</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B2" sqref="B2"/>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4" customWidth="1"/>
    <col min="10" max="10" width="16.3796296296296" customWidth="1"/>
    <col min="11" max="11" width="12.75" customWidth="1"/>
    <col min="12" max="12" width="25.25" customWidth="1"/>
    <col min="13" max="13" width="32.8796296296296" customWidth="1"/>
    <col min="14" max="14" width="13" customWidth="1"/>
  </cols>
  <sheetData>
    <row r="1" s="22" customFormat="1" ht="15" customHeight="1" spans="1:16">
      <c r="A1" s="22" t="s">
        <v>311</v>
      </c>
      <c r="B1" s="22" t="s">
        <v>312</v>
      </c>
      <c r="C1" s="22" t="s">
        <v>313</v>
      </c>
      <c r="D1" s="22" t="s">
        <v>92</v>
      </c>
      <c r="E1" s="22" t="s">
        <v>8</v>
      </c>
      <c r="F1" s="22" t="s">
        <v>94</v>
      </c>
      <c r="G1" s="22" t="s">
        <v>45</v>
      </c>
      <c r="H1" s="22" t="s">
        <v>46</v>
      </c>
      <c r="I1" s="33" t="s">
        <v>314</v>
      </c>
      <c r="J1" s="22" t="s">
        <v>315</v>
      </c>
      <c r="K1" s="22" t="s">
        <v>316</v>
      </c>
      <c r="L1" s="22" t="s">
        <v>36</v>
      </c>
      <c r="M1" s="22" t="s">
        <v>317</v>
      </c>
      <c r="N1" s="22" t="s">
        <v>318</v>
      </c>
      <c r="O1" s="22" t="s">
        <v>319</v>
      </c>
      <c r="P1" s="22" t="s">
        <v>320</v>
      </c>
    </row>
    <row r="2" ht="156" customHeight="1" spans="1:13">
      <c r="A2" s="25">
        <v>1</v>
      </c>
      <c r="B2" s="25"/>
      <c r="C2" s="26">
        <v>45331</v>
      </c>
      <c r="D2" s="27" t="s">
        <v>109</v>
      </c>
      <c r="E2" s="27" t="s">
        <v>17</v>
      </c>
      <c r="F2" s="28" t="s">
        <v>111</v>
      </c>
      <c r="G2" s="28" t="s">
        <v>49</v>
      </c>
      <c r="H2" s="28" t="s">
        <v>49</v>
      </c>
      <c r="I2" s="28" t="s">
        <v>321</v>
      </c>
      <c r="J2" s="25"/>
      <c r="K2" s="25" t="s">
        <v>322</v>
      </c>
      <c r="L2" s="25" t="s">
        <v>323</v>
      </c>
      <c r="M2" s="28" t="s">
        <v>324</v>
      </c>
    </row>
    <row r="3" s="23" customFormat="1" ht="43.2" spans="1:13">
      <c r="A3" s="29">
        <v>2</v>
      </c>
      <c r="B3" s="29"/>
      <c r="C3" s="30">
        <v>45331</v>
      </c>
      <c r="D3" s="31" t="s">
        <v>109</v>
      </c>
      <c r="E3" s="31" t="s">
        <v>17</v>
      </c>
      <c r="F3" s="32" t="s">
        <v>111</v>
      </c>
      <c r="G3" s="32" t="s">
        <v>47</v>
      </c>
      <c r="H3" s="32" t="s">
        <v>47</v>
      </c>
      <c r="I3" s="32" t="s">
        <v>325</v>
      </c>
      <c r="J3" s="29"/>
      <c r="K3" s="29" t="s">
        <v>322</v>
      </c>
      <c r="L3" s="29" t="s">
        <v>280</v>
      </c>
      <c r="M3" s="32" t="s">
        <v>326</v>
      </c>
    </row>
    <row r="4" ht="86.4" spans="1:13">
      <c r="A4" s="25">
        <v>3</v>
      </c>
      <c r="B4" s="25"/>
      <c r="C4" s="26">
        <v>45331</v>
      </c>
      <c r="D4" s="27" t="s">
        <v>109</v>
      </c>
      <c r="E4" s="27" t="s">
        <v>17</v>
      </c>
      <c r="F4" s="28" t="s">
        <v>111</v>
      </c>
      <c r="G4" s="28" t="s">
        <v>49</v>
      </c>
      <c r="H4" s="28" t="s">
        <v>49</v>
      </c>
      <c r="I4" s="28" t="s">
        <v>327</v>
      </c>
      <c r="J4" s="25"/>
      <c r="K4" s="25" t="s">
        <v>322</v>
      </c>
      <c r="L4" s="25" t="s">
        <v>280</v>
      </c>
      <c r="M4" s="28" t="s">
        <v>328</v>
      </c>
    </row>
    <row r="5" ht="129.95" customHeight="1" spans="1:13">
      <c r="A5" s="25">
        <v>4</v>
      </c>
      <c r="B5" s="25"/>
      <c r="C5" s="26">
        <v>45331</v>
      </c>
      <c r="D5" s="27" t="s">
        <v>109</v>
      </c>
      <c r="E5" s="27" t="s">
        <v>17</v>
      </c>
      <c r="F5" s="28" t="s">
        <v>111</v>
      </c>
      <c r="G5" s="28" t="s">
        <v>49</v>
      </c>
      <c r="H5" s="28" t="s">
        <v>49</v>
      </c>
      <c r="I5" s="28" t="s">
        <v>329</v>
      </c>
      <c r="J5" s="25"/>
      <c r="K5" s="25" t="s">
        <v>322</v>
      </c>
      <c r="L5" s="25" t="s">
        <v>323</v>
      </c>
      <c r="M5" s="28" t="s">
        <v>330</v>
      </c>
    </row>
    <row r="6" ht="213" customHeight="1" spans="1:13">
      <c r="A6" s="25">
        <v>5</v>
      </c>
      <c r="B6" s="25"/>
      <c r="C6" s="26">
        <v>45331</v>
      </c>
      <c r="D6" s="27" t="s">
        <v>109</v>
      </c>
      <c r="E6" s="27" t="s">
        <v>17</v>
      </c>
      <c r="F6" s="28" t="s">
        <v>111</v>
      </c>
      <c r="G6" s="28" t="s">
        <v>49</v>
      </c>
      <c r="H6" s="28" t="s">
        <v>49</v>
      </c>
      <c r="I6" s="28" t="s">
        <v>331</v>
      </c>
      <c r="J6" s="25"/>
      <c r="K6" s="25" t="s">
        <v>322</v>
      </c>
      <c r="L6" s="25" t="s">
        <v>323</v>
      </c>
      <c r="M6" s="28" t="s">
        <v>332</v>
      </c>
    </row>
    <row r="7" ht="192.95" customHeight="1" spans="1:13">
      <c r="A7" s="25">
        <v>6</v>
      </c>
      <c r="B7" s="25"/>
      <c r="C7" s="26">
        <v>45331</v>
      </c>
      <c r="D7" s="27" t="s">
        <v>109</v>
      </c>
      <c r="E7" s="27" t="s">
        <v>17</v>
      </c>
      <c r="F7" s="28" t="s">
        <v>111</v>
      </c>
      <c r="G7" s="28" t="s">
        <v>49</v>
      </c>
      <c r="H7" s="28" t="s">
        <v>49</v>
      </c>
      <c r="I7" s="28" t="s">
        <v>333</v>
      </c>
      <c r="J7" s="25"/>
      <c r="K7" s="25" t="s">
        <v>322</v>
      </c>
      <c r="L7" s="25" t="s">
        <v>280</v>
      </c>
      <c r="M7" s="28" t="s">
        <v>334</v>
      </c>
    </row>
    <row r="8" ht="173.1" customHeight="1" spans="1:13">
      <c r="A8" s="25">
        <v>7</v>
      </c>
      <c r="B8" s="25"/>
      <c r="C8" s="26">
        <v>45331</v>
      </c>
      <c r="D8" s="27" t="s">
        <v>109</v>
      </c>
      <c r="E8" s="27" t="s">
        <v>17</v>
      </c>
      <c r="F8" s="28" t="s">
        <v>111</v>
      </c>
      <c r="G8" s="28" t="s">
        <v>49</v>
      </c>
      <c r="H8" s="28" t="s">
        <v>49</v>
      </c>
      <c r="I8" s="28" t="s">
        <v>335</v>
      </c>
      <c r="J8" s="25"/>
      <c r="K8" s="25" t="s">
        <v>322</v>
      </c>
      <c r="L8" s="25" t="s">
        <v>280</v>
      </c>
      <c r="M8" s="28" t="s">
        <v>336</v>
      </c>
    </row>
    <row r="9" ht="100.8" spans="1:13">
      <c r="A9" s="25">
        <v>8</v>
      </c>
      <c r="B9" s="25"/>
      <c r="C9" s="26">
        <v>45331</v>
      </c>
      <c r="D9" s="27" t="s">
        <v>109</v>
      </c>
      <c r="E9" s="27" t="s">
        <v>17</v>
      </c>
      <c r="F9" s="28" t="s">
        <v>111</v>
      </c>
      <c r="G9" s="28" t="s">
        <v>49</v>
      </c>
      <c r="H9" s="28" t="s">
        <v>49</v>
      </c>
      <c r="I9" s="34" t="s">
        <v>337</v>
      </c>
      <c r="J9" s="25"/>
      <c r="K9" s="25" t="s">
        <v>322</v>
      </c>
      <c r="L9" s="25" t="s">
        <v>280</v>
      </c>
      <c r="M9" s="28" t="s">
        <v>338</v>
      </c>
    </row>
    <row r="10" ht="144" spans="1:13">
      <c r="A10" s="25">
        <v>9</v>
      </c>
      <c r="B10" s="25"/>
      <c r="C10" s="26">
        <v>45331</v>
      </c>
      <c r="D10" s="27" t="s">
        <v>109</v>
      </c>
      <c r="E10" s="27" t="s">
        <v>17</v>
      </c>
      <c r="F10" s="28" t="s">
        <v>111</v>
      </c>
      <c r="G10" s="28" t="s">
        <v>48</v>
      </c>
      <c r="H10" s="28" t="s">
        <v>49</v>
      </c>
      <c r="I10" s="35" t="s">
        <v>339</v>
      </c>
      <c r="J10" s="25"/>
      <c r="K10" s="25" t="s">
        <v>322</v>
      </c>
      <c r="L10" s="25" t="s">
        <v>323</v>
      </c>
      <c r="M10" s="28" t="s">
        <v>340</v>
      </c>
    </row>
    <row r="11" ht="115.2" spans="1:13">
      <c r="A11" s="25">
        <v>10</v>
      </c>
      <c r="B11" s="25"/>
      <c r="C11" s="26">
        <v>45331</v>
      </c>
      <c r="D11" s="27" t="s">
        <v>109</v>
      </c>
      <c r="E11" s="27" t="s">
        <v>17</v>
      </c>
      <c r="F11" s="28" t="s">
        <v>111</v>
      </c>
      <c r="G11" s="28" t="s">
        <v>48</v>
      </c>
      <c r="H11" s="28" t="s">
        <v>49</v>
      </c>
      <c r="I11" s="35" t="s">
        <v>341</v>
      </c>
      <c r="J11" s="25"/>
      <c r="K11" s="25" t="s">
        <v>322</v>
      </c>
      <c r="L11" s="25" t="s">
        <v>323</v>
      </c>
      <c r="M11" s="28" t="s">
        <v>342</v>
      </c>
    </row>
    <row r="12" ht="115.2" spans="1:13">
      <c r="A12" s="25">
        <v>11</v>
      </c>
      <c r="B12" s="25"/>
      <c r="C12" s="26">
        <v>45331</v>
      </c>
      <c r="D12" s="27" t="s">
        <v>109</v>
      </c>
      <c r="E12" s="27" t="s">
        <v>17</v>
      </c>
      <c r="F12" s="28" t="s">
        <v>111</v>
      </c>
      <c r="G12" s="28" t="s">
        <v>48</v>
      </c>
      <c r="H12" s="28" t="s">
        <v>47</v>
      </c>
      <c r="I12" s="28" t="s">
        <v>343</v>
      </c>
      <c r="J12" s="25"/>
      <c r="K12" s="25" t="s">
        <v>322</v>
      </c>
      <c r="L12" s="25" t="s">
        <v>280</v>
      </c>
      <c r="M12" s="28" t="s">
        <v>344</v>
      </c>
    </row>
    <row r="13" ht="115.2" spans="1:13">
      <c r="A13" s="25">
        <v>12</v>
      </c>
      <c r="B13" s="25"/>
      <c r="C13" s="26">
        <v>45331</v>
      </c>
      <c r="D13" s="27" t="s">
        <v>109</v>
      </c>
      <c r="E13" s="27" t="s">
        <v>17</v>
      </c>
      <c r="F13" s="28" t="s">
        <v>111</v>
      </c>
      <c r="G13" s="28" t="s">
        <v>48</v>
      </c>
      <c r="H13" s="28" t="s">
        <v>47</v>
      </c>
      <c r="I13" s="28" t="s">
        <v>345</v>
      </c>
      <c r="J13" s="25"/>
      <c r="K13" s="25" t="s">
        <v>322</v>
      </c>
      <c r="L13" s="25" t="s">
        <v>323</v>
      </c>
      <c r="M13" s="28" t="s">
        <v>346</v>
      </c>
    </row>
    <row r="14" ht="43.2" spans="1:13">
      <c r="A14" s="25">
        <v>13</v>
      </c>
      <c r="B14" s="25"/>
      <c r="C14" s="26">
        <v>45635</v>
      </c>
      <c r="D14" s="27" t="s">
        <v>109</v>
      </c>
      <c r="E14" s="27" t="s">
        <v>17</v>
      </c>
      <c r="F14" s="28" t="s">
        <v>111</v>
      </c>
      <c r="G14" s="28" t="s">
        <v>47</v>
      </c>
      <c r="H14" s="28" t="s">
        <v>47</v>
      </c>
      <c r="I14" s="28" t="s">
        <v>347</v>
      </c>
      <c r="J14" s="25"/>
      <c r="K14" s="25"/>
      <c r="L14" s="25" t="s">
        <v>322</v>
      </c>
      <c r="M14" s="28" t="s">
        <v>348</v>
      </c>
    </row>
    <row r="15" ht="57.6" spans="1:13">
      <c r="A15" s="25">
        <v>14</v>
      </c>
      <c r="B15" s="25"/>
      <c r="C15" s="26">
        <v>45635</v>
      </c>
      <c r="D15" s="27" t="s">
        <v>109</v>
      </c>
      <c r="E15" s="27" t="s">
        <v>17</v>
      </c>
      <c r="F15" s="28" t="s">
        <v>111</v>
      </c>
      <c r="G15" s="28" t="s">
        <v>49</v>
      </c>
      <c r="H15" s="28" t="s">
        <v>49</v>
      </c>
      <c r="I15" s="28" t="s">
        <v>349</v>
      </c>
      <c r="J15" s="25"/>
      <c r="K15" s="25"/>
      <c r="L15" s="25" t="s">
        <v>322</v>
      </c>
      <c r="M15" s="28" t="s">
        <v>350</v>
      </c>
    </row>
    <row r="16" ht="57.6" spans="1:13">
      <c r="A16" s="25">
        <v>15</v>
      </c>
      <c r="B16" s="25"/>
      <c r="C16" s="26">
        <v>45635</v>
      </c>
      <c r="D16" s="27" t="s">
        <v>109</v>
      </c>
      <c r="E16" s="27" t="s">
        <v>17</v>
      </c>
      <c r="F16" s="28" t="s">
        <v>111</v>
      </c>
      <c r="G16" s="28" t="s">
        <v>49</v>
      </c>
      <c r="H16" s="28" t="s">
        <v>47</v>
      </c>
      <c r="I16" s="28" t="s">
        <v>351</v>
      </c>
      <c r="J16" s="25"/>
      <c r="K16" s="25"/>
      <c r="L16" s="25" t="s">
        <v>322</v>
      </c>
      <c r="M16" s="28" t="s">
        <v>352</v>
      </c>
    </row>
    <row r="17" ht="144" spans="1:13">
      <c r="A17" s="25">
        <v>16</v>
      </c>
      <c r="B17" s="25"/>
      <c r="C17" s="26">
        <v>45635</v>
      </c>
      <c r="D17" s="27" t="s">
        <v>109</v>
      </c>
      <c r="E17" s="27" t="s">
        <v>17</v>
      </c>
      <c r="F17" s="28" t="s">
        <v>111</v>
      </c>
      <c r="G17" s="28" t="s">
        <v>49</v>
      </c>
      <c r="H17" s="28" t="s">
        <v>47</v>
      </c>
      <c r="I17" s="28" t="s">
        <v>353</v>
      </c>
      <c r="J17" s="25"/>
      <c r="K17" s="25"/>
      <c r="L17" s="25" t="s">
        <v>322</v>
      </c>
      <c r="M17" s="28" t="s">
        <v>354</v>
      </c>
    </row>
    <row r="18" ht="158.4" spans="1:13">
      <c r="A18" s="25">
        <v>17</v>
      </c>
      <c r="B18" s="25"/>
      <c r="C18" s="26">
        <v>45635</v>
      </c>
      <c r="D18" s="27" t="s">
        <v>109</v>
      </c>
      <c r="E18" s="27" t="s">
        <v>17</v>
      </c>
      <c r="F18" s="28" t="s">
        <v>111</v>
      </c>
      <c r="G18" s="28" t="s">
        <v>47</v>
      </c>
      <c r="H18" s="28" t="s">
        <v>47</v>
      </c>
      <c r="I18" s="28" t="s">
        <v>355</v>
      </c>
      <c r="J18" s="25"/>
      <c r="K18" s="25"/>
      <c r="L18" s="25" t="s">
        <v>322</v>
      </c>
      <c r="M18" s="28" t="s">
        <v>356</v>
      </c>
    </row>
    <row r="19" ht="28.8" spans="1:13">
      <c r="A19" s="25">
        <v>18</v>
      </c>
      <c r="B19" s="25"/>
      <c r="C19" s="26">
        <v>45635</v>
      </c>
      <c r="D19" s="27" t="s">
        <v>109</v>
      </c>
      <c r="E19" s="27" t="s">
        <v>17</v>
      </c>
      <c r="F19" s="28" t="s">
        <v>111</v>
      </c>
      <c r="G19" s="28" t="s">
        <v>47</v>
      </c>
      <c r="H19" s="28" t="s">
        <v>47</v>
      </c>
      <c r="I19" s="24" t="s">
        <v>357</v>
      </c>
      <c r="L19" s="25" t="s">
        <v>322</v>
      </c>
      <c r="M19" s="28"/>
    </row>
  </sheetData>
  <autoFilter xmlns:etc="http://www.wps.cn/officeDocument/2017/etCustomData" ref="A1:O19" etc:filterBottomFollowUsedRange="0">
    <extLst/>
  </autoFilter>
  <dataValidations count="1">
    <dataValidation type="list" allowBlank="1" showInputMessage="1" showErrorMessage="1" sqref="N2:N18 N19:N1048576">
      <formula1>"Open, Not a bug, Resolved, Confirmation needed, Reopen"</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9:BW130"/>
  <sheetViews>
    <sheetView zoomScale="80" zoomScaleNormal="80" topLeftCell="A106" workbookViewId="0">
      <selection activeCell="M130" sqref="M130"/>
    </sheetView>
  </sheetViews>
  <sheetFormatPr defaultColWidth="8.87962962962963" defaultRowHeight="14.4"/>
  <sheetData>
    <row r="39" spans="2:4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88" spans="1:7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row>
    <row r="89" spans="1:7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row>
    <row r="130" spans="1:5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row>
  </sheetData>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D1" workbookViewId="0">
      <selection activeCell="C7" sqref="C7"/>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358</v>
      </c>
      <c r="B2" s="1" t="s">
        <v>359</v>
      </c>
      <c r="C2" s="1" t="s">
        <v>360</v>
      </c>
      <c r="D2" s="2" t="s">
        <v>361</v>
      </c>
      <c r="F2" s="3"/>
      <c r="G2" s="4"/>
      <c r="H2" s="5"/>
    </row>
    <row r="3" spans="1:8">
      <c r="A3" s="6" t="s">
        <v>362</v>
      </c>
      <c r="B3" s="7">
        <f>COUNTA(CaseID)</f>
        <v>35</v>
      </c>
      <c r="C3" s="7"/>
      <c r="D3" s="8"/>
      <c r="E3" s="9"/>
      <c r="F3" s="10"/>
      <c r="G3" s="11"/>
      <c r="H3" s="12"/>
    </row>
    <row r="4" spans="1:8">
      <c r="A4" s="6" t="s">
        <v>92</v>
      </c>
      <c r="B4" s="7">
        <f>COUNTA(Module)</f>
        <v>35</v>
      </c>
      <c r="C4" s="7">
        <f>ROUND((B4/$B3)*100,2)</f>
        <v>100</v>
      </c>
      <c r="D4" s="8">
        <f>100-C4</f>
        <v>0</v>
      </c>
      <c r="F4" s="10"/>
      <c r="G4" s="11"/>
      <c r="H4" s="12"/>
    </row>
    <row r="5" spans="1:8">
      <c r="A5" s="6" t="s">
        <v>93</v>
      </c>
      <c r="B5" s="7">
        <f>COUNTA(ReqID)</f>
        <v>9</v>
      </c>
      <c r="C5" s="7">
        <f>ROUND((B5/$B3)*100,2)</f>
        <v>25.71</v>
      </c>
      <c r="D5" s="8">
        <f t="shared" ref="D5:D13" si="0">100-C5</f>
        <v>74.29</v>
      </c>
      <c r="F5" s="10"/>
      <c r="G5" s="11"/>
      <c r="H5" s="12"/>
    </row>
    <row r="6" spans="1:8">
      <c r="A6" s="6" t="s">
        <v>94</v>
      </c>
      <c r="B6" s="7">
        <f>COUNTA(Function)</f>
        <v>35</v>
      </c>
      <c r="C6" s="7">
        <f>ROUND((B6/$B3)*100,2)</f>
        <v>100</v>
      </c>
      <c r="D6" s="8">
        <f t="shared" si="0"/>
        <v>0</v>
      </c>
      <c r="F6" s="10"/>
      <c r="G6" s="11"/>
      <c r="H6" s="12"/>
    </row>
    <row r="7" spans="1:8">
      <c r="A7" s="6" t="s">
        <v>95</v>
      </c>
      <c r="B7" s="7">
        <f>COUNTA(TestingType)</f>
        <v>35</v>
      </c>
      <c r="C7" s="7">
        <f>ROUND((B7/$B3)*100,2)</f>
        <v>100</v>
      </c>
      <c r="D7" s="8">
        <f t="shared" si="0"/>
        <v>0</v>
      </c>
      <c r="F7" s="10"/>
      <c r="G7" s="11"/>
      <c r="H7" s="12"/>
    </row>
    <row r="8" spans="1:8">
      <c r="A8" s="6" t="s">
        <v>98</v>
      </c>
      <c r="B8" s="7">
        <f>COUNTA(TestDescription)</f>
        <v>35</v>
      </c>
      <c r="C8" s="7">
        <f>ROUND((B8/$B3)*100,2)</f>
        <v>100</v>
      </c>
      <c r="D8" s="8">
        <f t="shared" si="0"/>
        <v>0</v>
      </c>
      <c r="F8" s="10"/>
      <c r="G8" s="11"/>
      <c r="H8" s="12"/>
    </row>
    <row r="9" spans="1:8">
      <c r="A9" s="6" t="s">
        <v>99</v>
      </c>
      <c r="B9" s="7">
        <f>COUNTA(TestSteps)</f>
        <v>35</v>
      </c>
      <c r="C9" s="7">
        <f>ROUND((B9/$B3)*100,2)</f>
        <v>100</v>
      </c>
      <c r="D9" s="8">
        <f t="shared" si="0"/>
        <v>0</v>
      </c>
      <c r="F9" s="10"/>
      <c r="G9" s="11"/>
      <c r="H9" s="12"/>
    </row>
    <row r="10" spans="1:8">
      <c r="A10" s="6" t="s">
        <v>100</v>
      </c>
      <c r="B10" s="7">
        <f>COUNTA(ExpectedResult)</f>
        <v>35</v>
      </c>
      <c r="C10" s="7">
        <f>ROUND((B10/$B3)*100,2)</f>
        <v>100</v>
      </c>
      <c r="D10" s="8">
        <f t="shared" si="0"/>
        <v>0</v>
      </c>
      <c r="F10" s="10"/>
      <c r="G10" s="11"/>
      <c r="H10" s="12"/>
    </row>
    <row r="11" spans="1:8">
      <c r="A11" s="6" t="s">
        <v>101</v>
      </c>
      <c r="B11" s="7">
        <f>COUNTA(ActualResult)</f>
        <v>35</v>
      </c>
      <c r="C11" s="7">
        <f>ROUND((B11/$B3)*100,2)</f>
        <v>100</v>
      </c>
      <c r="D11" s="8">
        <f t="shared" si="0"/>
        <v>0</v>
      </c>
      <c r="F11" s="10"/>
      <c r="G11" s="11"/>
      <c r="H11" s="12"/>
    </row>
    <row r="12" spans="1:8">
      <c r="A12" s="6" t="s">
        <v>46</v>
      </c>
      <c r="B12" s="7">
        <f>COUNTA(Priority)</f>
        <v>0</v>
      </c>
      <c r="C12" s="7">
        <f>ROUND((B12/$B3)*100,2)</f>
        <v>0</v>
      </c>
      <c r="D12" s="8">
        <f t="shared" si="0"/>
        <v>100</v>
      </c>
      <c r="F12" s="10"/>
      <c r="G12" s="11"/>
      <c r="H12" s="12"/>
    </row>
    <row r="13" spans="1:8">
      <c r="A13" s="6" t="s">
        <v>45</v>
      </c>
      <c r="B13" s="7">
        <f>COUNTA(Severity)</f>
        <v>35</v>
      </c>
      <c r="C13" s="7">
        <f>ROUND((B13/$B3)*100,2)</f>
        <v>100</v>
      </c>
      <c r="D13" s="8">
        <f t="shared" si="0"/>
        <v>0</v>
      </c>
      <c r="F13" s="10"/>
      <c r="G13" s="11"/>
      <c r="H13" s="12"/>
    </row>
    <row r="14" spans="6:8">
      <c r="F14" s="10"/>
      <c r="G14" s="11"/>
      <c r="H14" s="12"/>
    </row>
    <row r="15" spans="6:8">
      <c r="F15" s="10"/>
      <c r="G15" s="11"/>
      <c r="H15" s="12"/>
    </row>
    <row r="16" spans="1:8">
      <c r="A16" s="13" t="s">
        <v>363</v>
      </c>
      <c r="B16" s="13"/>
      <c r="C16" s="13"/>
      <c r="F16" s="10"/>
      <c r="G16" s="11"/>
      <c r="H16" s="12"/>
    </row>
    <row r="17" ht="28.8" spans="1:8">
      <c r="A17" s="14" t="s">
        <v>364</v>
      </c>
      <c r="B17" s="14" t="s">
        <v>365</v>
      </c>
      <c r="C17" s="14" t="s">
        <v>366</v>
      </c>
      <c r="F17" s="10"/>
      <c r="G17" s="11"/>
      <c r="H17" s="12"/>
    </row>
    <row r="18" spans="1:8">
      <c r="A18" s="15" t="s">
        <v>125</v>
      </c>
      <c r="B18" s="16">
        <f>COUNTIF(TPM_Sheet!F15:F32,"Functionality")+COUNTIF(TPM_Sheet!F15:F32,"Intergration")+COUNTIF(TPM_Sheet!F15:F32,"Validation")</f>
        <v>17</v>
      </c>
      <c r="C18" s="16">
        <f>ROUND((B18/'Test Case Quality'!B3)*100,2)</f>
        <v>48.57</v>
      </c>
      <c r="F18" s="10"/>
      <c r="G18" s="11"/>
      <c r="H18" s="12"/>
    </row>
    <row r="19" spans="1:8">
      <c r="A19" s="7" t="s">
        <v>147</v>
      </c>
      <c r="B19" s="16">
        <f>COUNTIF(TPM_Sheet!F15:F32,"Usability")</f>
        <v>1</v>
      </c>
      <c r="C19" s="16">
        <f>ROUND((B19/'Test Case Quality'!B3)*100,2)</f>
        <v>2.86</v>
      </c>
      <c r="F19" s="17"/>
      <c r="G19" s="18"/>
      <c r="H19" s="19"/>
    </row>
    <row r="20" spans="1:3">
      <c r="A20" s="15" t="s">
        <v>367</v>
      </c>
      <c r="B20" s="16">
        <f>COUNTIF(TPM_Sheet!F15:F32,"UI")</f>
        <v>0</v>
      </c>
      <c r="C20" s="16">
        <f>ROUND((B20/'Test Case Quality'!B3)*100,2)</f>
        <v>0</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7E89274B-33E8-481A-B662-65A98072CBD6}">
  <ds:schemaRefs/>
</ds:datastoreItem>
</file>

<file path=customXml/itemProps2.xml><?xml version="1.0" encoding="utf-8"?>
<ds:datastoreItem xmlns:ds="http://schemas.openxmlformats.org/officeDocument/2006/customXml" ds:itemID="{09AA04A1-C5EB-4C2B-9B43-D5E97A8FB4F7}">
  <ds:schemaRefs/>
</ds:datastoreItem>
</file>

<file path=customXml/itemProps3.xml><?xml version="1.0" encoding="utf-8"?>
<ds:datastoreItem xmlns:ds="http://schemas.openxmlformats.org/officeDocument/2006/customXml" ds:itemID="{60769565-D130-4BDF-9DC6-EFAD44844989}">
  <ds:schemaRefs/>
</ds:datastoreItem>
</file>

<file path=customXml/itemProps4.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10</vt:i4>
      </vt:variant>
    </vt:vector>
  </HeadingPairs>
  <TitlesOfParts>
    <vt:vector size="10" baseType="lpstr">
      <vt:lpstr>Summary</vt:lpstr>
      <vt:lpstr>Report</vt:lpstr>
      <vt:lpstr>Consolidated Report</vt:lpstr>
      <vt:lpstr>TPM_Sheet</vt:lpstr>
      <vt:lpstr>TPM_MISC</vt:lpstr>
      <vt:lpstr>Sheet4</vt:lpstr>
      <vt:lpstr>Sheet2</vt:lpstr>
      <vt:lpstr>Defect  log</vt:lpstr>
      <vt:lpstr>Screen shots</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User</cp:lastModifiedBy>
  <cp:revision>1</cp:revision>
  <dcterms:created xsi:type="dcterms:W3CDTF">2022-03-03T21:46:00Z</dcterms:created>
  <dcterms:modified xsi:type="dcterms:W3CDTF">2024-09-12T14:06:29Z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1033-12.2.0.17562</vt:lpwstr>
  </property>
  <property fmtid="{D5CDD505-2E9C-101B-9397-08002B2CF9AE}" pid="3" name="ICV">
    <vt:lpwstr>A8883AD85C60450C83D906995C96E640_13</vt:lpwstr>
  </property>
  <property fmtid="{D5CDD505-2E9C-101B-9397-08002B2CF9AE}" pid="4" name="ContentTypeId">
    <vt:lpwstr>0x010100F056909BCDDB634DAB0B9A423B457A4B</vt:lpwstr>
  </property>
</Properties>
</file>