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NSJ\AOP\NANDED AOP AUG 24\REPORTS\"/>
    </mc:Choice>
  </mc:AlternateContent>
  <bookViews>
    <workbookView xWindow="0" yWindow="0" windowWidth="23040" windowHeight="9264"/>
  </bookViews>
  <sheets>
    <sheet name="Productgroupwise_Avg_Rate172717" sheetId="1" r:id="rId1"/>
  </sheets>
  <definedNames>
    <definedName name="_xlnm._FilterDatabase" localSheetId="0" hidden="1">Productgroupwise_Avg_Rate172717!$A$1:$Q$12</definedName>
  </definedNames>
  <calcPr calcId="152511"/>
</workbook>
</file>

<file path=xl/calcChain.xml><?xml version="1.0" encoding="utf-8"?>
<calcChain xmlns="http://schemas.openxmlformats.org/spreadsheetml/2006/main">
  <c r="V9" i="1" l="1"/>
  <c r="V7" i="1"/>
  <c r="V5" i="1"/>
  <c r="U9" i="1"/>
  <c r="U7" i="1"/>
  <c r="U5" i="1"/>
  <c r="T9" i="1"/>
  <c r="T7" i="1"/>
  <c r="T5" i="1"/>
  <c r="S10" i="1"/>
  <c r="S9" i="1"/>
  <c r="S8" i="1"/>
  <c r="S6" i="1"/>
  <c r="S5" i="1"/>
  <c r="R10" i="1"/>
  <c r="R6" i="1"/>
  <c r="R8" i="1"/>
  <c r="R12" i="1"/>
  <c r="R11" i="1"/>
  <c r="R9" i="1"/>
  <c r="R5" i="1"/>
  <c r="R7" i="1"/>
  <c r="S7" i="1"/>
  <c r="M15" i="1"/>
</calcChain>
</file>

<file path=xl/sharedStrings.xml><?xml version="1.0" encoding="utf-8"?>
<sst xmlns="http://schemas.openxmlformats.org/spreadsheetml/2006/main" count="41" uniqueCount="28">
  <si>
    <t>id</t>
  </si>
  <si>
    <t>period_id</t>
  </si>
  <si>
    <t>from_date</t>
  </si>
  <si>
    <t>to_date</t>
  </si>
  <si>
    <t>branch_name</t>
  </si>
  <si>
    <t>group_master_name</t>
  </si>
  <si>
    <t>avg_rate</t>
  </si>
  <si>
    <t>urd_rate</t>
  </si>
  <si>
    <t>rd_rate</t>
  </si>
  <si>
    <t>sale_wt</t>
  </si>
  <si>
    <t>debit</t>
  </si>
  <si>
    <t>credit</t>
  </si>
  <si>
    <t>dr_cr</t>
  </si>
  <si>
    <t>total_rd_fine_wt</t>
  </si>
  <si>
    <t>total_rd_amount</t>
  </si>
  <si>
    <t>total_urd_fine_wt</t>
  </si>
  <si>
    <t>total_urd_amount</t>
  </si>
  <si>
    <t>Corporate Office (NSJ)</t>
  </si>
  <si>
    <t>PRECIOUS STONE</t>
  </si>
  <si>
    <t>Studded Stones</t>
  </si>
  <si>
    <t>Synthetic</t>
  </si>
  <si>
    <t>NANDED BRANCH</t>
  </si>
  <si>
    <t>DIAMOND</t>
  </si>
  <si>
    <t>1. GOLD</t>
  </si>
  <si>
    <t>2. SILVER</t>
  </si>
  <si>
    <t>Repair PP Group Master</t>
  </si>
  <si>
    <t>&lt;/script&gt;</t>
  </si>
  <si>
    <t>Diff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</si>
</sst>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 * #,##0.00_ ;_ * \-#,##0.00_ ;_ * &quot;-&quot;??_ ;_ @_ 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13">
    <xf numFmtId="0" fontId="0" fillId="0" borderId="0" xfId="0"/>
    <xf numFmtId="14" fontId="0" fillId="0" borderId="0" xfId="0" applyNumberFormat="1"/>
    <xf numFmtId="43" fontId="0" fillId="0" borderId="0" xfId="42" applyFont="1"/>
    <xf numFmtId="0" fontId="0" fillId="33" borderId="0" xfId="0" applyFill="1"/>
    <xf numFmtId="0" fontId="18" fillId="0" borderId="0" xfId="0" applyFont="1"/>
    <xf numFmtId="43" fontId="0" fillId="0" borderId="0" xfId="0" applyNumberFormat="1"/>
    <xf numFmtId="14" fontId="18" fillId="0" borderId="0" xfId="0" applyNumberFormat="1" applyFont="1"/>
    <xf numFmtId="0" fontId="18" fillId="0" borderId="0" xfId="0" applyFont="1" applyFill="1"/>
    <xf numFmtId="43" fontId="18" fillId="0" borderId="0" xfId="0" applyNumberFormat="1" applyFont="1"/>
    <xf numFmtId="43" fontId="18" fillId="0" borderId="0" xfId="42" applyFont="1"/>
    <xf numFmtId="43" fontId="18" fillId="33" borderId="0" xfId="42" applyFont="1" applyFill="1"/>
    <xf numFmtId="0" fontId="18" fillId="33" borderId="0" xfId="0" applyFont="1" applyFill="1"/>
    <xf numFmtId="43" fontId="18" fillId="0" borderId="0" xfId="42" applyFont="1" applyFill="1"/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2" builtinId="3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V70"/>
  <sheetViews>
    <sheetView tabSelected="1" workbookViewId="0">
      <selection activeCell="A15" sqref="A15"/>
    </sheetView>
  </sheetViews>
  <sheetFormatPr defaultRowHeight="14.4" x14ac:dyDescent="0.3"/>
  <cols>
    <col min="1" max="1" width="8.33203125" bestFit="1" customWidth="1"/>
    <col min="2" max="2" width="11" bestFit="1" customWidth="1"/>
    <col min="3" max="3" width="12" bestFit="1" customWidth="1"/>
    <col min="4" max="4" width="10.44140625" bestFit="1" customWidth="1"/>
    <col min="5" max="5" width="19.44140625" bestFit="1" customWidth="1"/>
    <col min="6" max="6" width="20.5546875" bestFit="1" customWidth="1"/>
    <col min="7" max="7" width="12.109375" bestFit="1" customWidth="1"/>
    <col min="8" max="8" width="10.33203125" bestFit="1" customWidth="1"/>
    <col min="9" max="9" width="12.109375" bestFit="1" customWidth="1"/>
    <col min="10" max="10" width="10.109375" bestFit="1" customWidth="1"/>
    <col min="11" max="11" width="12.109375" bestFit="1" customWidth="1"/>
    <col min="12" max="12" width="8" bestFit="1" customWidth="1"/>
    <col min="13" max="13" width="12.109375" bestFit="1" customWidth="1"/>
    <col min="14" max="14" width="17.21875" bestFit="1" customWidth="1"/>
    <col min="15" max="15" width="17.33203125" bestFit="1" customWidth="1"/>
    <col min="16" max="16" width="18.21875" bestFit="1" customWidth="1"/>
    <col min="17" max="17" width="18.33203125" bestFit="1" customWidth="1"/>
    <col min="18" max="18" width="11.33203125" customWidth="1"/>
    <col min="19" max="19" width="12.44140625" bestFit="1" customWidth="1"/>
    <col min="20" max="20" width="11" bestFit="1" customWidth="1"/>
    <col min="21" max="22" width="9" bestFit="1" customWidth="1"/>
  </cols>
  <sheetData>
    <row r="1" spans="1:22" x14ac:dyDescent="0.3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/>
      <c r="S1" s="4"/>
      <c r="T1" s="4"/>
      <c r="U1" s="4"/>
      <c r="V1" s="4"/>
    </row>
    <row r="2" spans="1:22" hidden="1" x14ac:dyDescent="0.3">
      <c r="A2">
        <v>331</v>
      </c>
      <c r="B2">
        <v>148</v>
      </c>
      <c r="C2" s="1">
        <v>45505</v>
      </c>
      <c r="D2" s="1">
        <v>45535</v>
      </c>
      <c r="E2" t="s">
        <v>17</v>
      </c>
      <c r="F2" t="s">
        <v>18</v>
      </c>
      <c r="H2">
        <v>2190.35</v>
      </c>
      <c r="N2">
        <v>231.88</v>
      </c>
      <c r="O2">
        <v>507898.5</v>
      </c>
      <c r="P2">
        <v>0</v>
      </c>
      <c r="Q2">
        <v>0</v>
      </c>
      <c r="R2" s="5"/>
      <c r="S2" s="2"/>
    </row>
    <row r="3" spans="1:22" hidden="1" x14ac:dyDescent="0.3">
      <c r="A3">
        <v>332</v>
      </c>
      <c r="B3">
        <v>148</v>
      </c>
      <c r="C3" s="1">
        <v>45505</v>
      </c>
      <c r="D3" s="1">
        <v>45535</v>
      </c>
      <c r="E3" t="s">
        <v>17</v>
      </c>
      <c r="F3" t="s">
        <v>19</v>
      </c>
      <c r="H3">
        <v>612.08000000000004</v>
      </c>
      <c r="N3">
        <v>203.9</v>
      </c>
      <c r="O3">
        <v>124802.1</v>
      </c>
      <c r="P3">
        <v>0</v>
      </c>
      <c r="Q3">
        <v>0</v>
      </c>
      <c r="R3" s="5"/>
      <c r="S3" s="2"/>
    </row>
    <row r="4" spans="1:22" hidden="1" x14ac:dyDescent="0.3">
      <c r="A4">
        <v>333</v>
      </c>
      <c r="B4">
        <v>148</v>
      </c>
      <c r="C4" s="1">
        <v>45505</v>
      </c>
      <c r="D4" s="1">
        <v>45535</v>
      </c>
      <c r="E4" t="s">
        <v>17</v>
      </c>
      <c r="F4" t="s">
        <v>20</v>
      </c>
      <c r="H4">
        <v>532.79999999999995</v>
      </c>
      <c r="N4">
        <v>1132.7370000000001</v>
      </c>
      <c r="O4">
        <v>603516.66</v>
      </c>
      <c r="P4">
        <v>0</v>
      </c>
      <c r="Q4">
        <v>0</v>
      </c>
      <c r="R4" s="5"/>
      <c r="S4" s="2"/>
    </row>
    <row r="5" spans="1:22" x14ac:dyDescent="0.3">
      <c r="A5" s="4">
        <v>334</v>
      </c>
      <c r="B5" s="4">
        <v>148</v>
      </c>
      <c r="C5" s="6">
        <v>45505</v>
      </c>
      <c r="D5" s="6">
        <v>45535</v>
      </c>
      <c r="E5" s="4" t="s">
        <v>21</v>
      </c>
      <c r="F5" s="4" t="s">
        <v>22</v>
      </c>
      <c r="G5" s="4">
        <v>53471.7</v>
      </c>
      <c r="H5" s="4">
        <v>80000.19</v>
      </c>
      <c r="I5" s="4"/>
      <c r="J5" s="10">
        <v>59</v>
      </c>
      <c r="K5" s="4"/>
      <c r="L5" s="4"/>
      <c r="M5" s="4"/>
      <c r="N5" s="4">
        <v>0</v>
      </c>
      <c r="O5" s="4">
        <v>0</v>
      </c>
      <c r="P5" s="4">
        <v>1.266</v>
      </c>
      <c r="Q5" s="7">
        <v>101280.24</v>
      </c>
      <c r="R5" s="8">
        <f t="shared" ref="R5" si="0">Q5/P5</f>
        <v>80000.18957345972</v>
      </c>
      <c r="S5" s="9">
        <f t="shared" ref="S5:S6" si="1">J5-P5</f>
        <v>57.734000000000002</v>
      </c>
      <c r="T5" s="4">
        <f>S5*R6</f>
        <v>3053550.1962104472</v>
      </c>
      <c r="U5" s="4">
        <f>(T5+Q5)/J5</f>
        <v>53471.702308651649</v>
      </c>
      <c r="V5" s="4">
        <f>G5-U5</f>
        <v>-2.3086516521289013E-3</v>
      </c>
    </row>
    <row r="6" spans="1:22" x14ac:dyDescent="0.3">
      <c r="A6" s="4">
        <v>335</v>
      </c>
      <c r="B6" s="4">
        <v>148</v>
      </c>
      <c r="C6" s="6">
        <v>45505</v>
      </c>
      <c r="D6" s="6">
        <v>45535</v>
      </c>
      <c r="E6" s="4" t="s">
        <v>17</v>
      </c>
      <c r="F6" s="4" t="s">
        <v>22</v>
      </c>
      <c r="G6" s="4">
        <v>52889.981574297002</v>
      </c>
      <c r="H6" s="7">
        <v>52889.98</v>
      </c>
      <c r="I6" s="4">
        <v>52889.981574297002</v>
      </c>
      <c r="J6" s="4"/>
      <c r="K6" s="4">
        <v>36512069.880000003</v>
      </c>
      <c r="L6" s="4">
        <v>0</v>
      </c>
      <c r="M6" s="4">
        <v>36512069.880000003</v>
      </c>
      <c r="N6" s="4">
        <v>690.34</v>
      </c>
      <c r="O6" s="4">
        <v>36512069.880000003</v>
      </c>
      <c r="P6" s="4">
        <v>0</v>
      </c>
      <c r="Q6" s="7">
        <v>0</v>
      </c>
      <c r="R6" s="8">
        <f>M6/N6</f>
        <v>52889.981574296726</v>
      </c>
      <c r="S6" s="9">
        <f t="shared" si="1"/>
        <v>0</v>
      </c>
      <c r="T6" s="4"/>
      <c r="U6" s="4"/>
      <c r="V6" s="4"/>
    </row>
    <row r="7" spans="1:22" x14ac:dyDescent="0.3">
      <c r="A7" s="4">
        <v>336</v>
      </c>
      <c r="B7" s="4">
        <v>148</v>
      </c>
      <c r="C7" s="6">
        <v>45505</v>
      </c>
      <c r="D7" s="6">
        <v>45535</v>
      </c>
      <c r="E7" s="4" t="s">
        <v>21</v>
      </c>
      <c r="F7" s="4" t="s">
        <v>23</v>
      </c>
      <c r="G7" s="4">
        <v>7040.74</v>
      </c>
      <c r="H7" s="7">
        <v>7103.83</v>
      </c>
      <c r="I7" s="4"/>
      <c r="J7" s="4">
        <v>11500.922</v>
      </c>
      <c r="K7" s="4"/>
      <c r="L7" s="4"/>
      <c r="M7" s="4"/>
      <c r="N7" s="4">
        <v>0</v>
      </c>
      <c r="O7" s="4">
        <v>0</v>
      </c>
      <c r="P7" s="4">
        <v>1976.5170000000001</v>
      </c>
      <c r="Q7" s="12">
        <v>14040835.82</v>
      </c>
      <c r="R7" s="8">
        <f>Q7/P7</f>
        <v>7103.827500598275</v>
      </c>
      <c r="S7" s="9">
        <f>J7-P7</f>
        <v>9524.4050000000007</v>
      </c>
      <c r="T7" s="4">
        <f>S7*R8</f>
        <v>66934203.179788411</v>
      </c>
      <c r="U7" s="4">
        <f>(T7+Q7)/J7</f>
        <v>7040.7432551745333</v>
      </c>
      <c r="V7" s="4">
        <f>G7-U7</f>
        <v>-3.2551745334785664E-3</v>
      </c>
    </row>
    <row r="8" spans="1:22" s="4" customFormat="1" x14ac:dyDescent="0.3">
      <c r="A8" s="4">
        <v>337</v>
      </c>
      <c r="B8" s="4">
        <v>148</v>
      </c>
      <c r="C8" s="6">
        <v>45505</v>
      </c>
      <c r="D8" s="6">
        <v>45535</v>
      </c>
      <c r="E8" s="4" t="s">
        <v>17</v>
      </c>
      <c r="F8" s="4" t="s">
        <v>23</v>
      </c>
      <c r="G8" s="4">
        <v>7027.6519299409001</v>
      </c>
      <c r="H8" s="7">
        <v>6985.37</v>
      </c>
      <c r="I8" s="4">
        <v>7027.6519299409001</v>
      </c>
      <c r="K8" s="4">
        <v>404704652.51999998</v>
      </c>
      <c r="L8" s="4">
        <v>0</v>
      </c>
      <c r="M8" s="11">
        <v>404704652.51999998</v>
      </c>
      <c r="N8" s="4">
        <v>57587.464</v>
      </c>
      <c r="O8" s="4">
        <v>404714627.51999998</v>
      </c>
      <c r="P8" s="4">
        <v>0</v>
      </c>
      <c r="Q8" s="7">
        <v>0</v>
      </c>
      <c r="R8" s="8">
        <f>M8/N8</f>
        <v>7027.6519299408628</v>
      </c>
      <c r="S8" s="9">
        <f t="shared" ref="S8:S10" si="2">J8-P8</f>
        <v>0</v>
      </c>
    </row>
    <row r="9" spans="1:22" x14ac:dyDescent="0.3">
      <c r="A9" s="4">
        <v>338</v>
      </c>
      <c r="B9" s="4">
        <v>148</v>
      </c>
      <c r="C9" s="6">
        <v>45505</v>
      </c>
      <c r="D9" s="6">
        <v>45535</v>
      </c>
      <c r="E9" s="4" t="s">
        <v>21</v>
      </c>
      <c r="F9" s="4" t="s">
        <v>24</v>
      </c>
      <c r="G9" s="4">
        <v>84.42</v>
      </c>
      <c r="H9" s="7">
        <v>82.99</v>
      </c>
      <c r="I9" s="4"/>
      <c r="J9" s="4">
        <v>35928.934000000001</v>
      </c>
      <c r="K9" s="4"/>
      <c r="L9" s="4"/>
      <c r="M9" s="4"/>
      <c r="N9" s="4">
        <v>0</v>
      </c>
      <c r="O9" s="4">
        <v>0</v>
      </c>
      <c r="P9" s="4">
        <v>3843.9580000000001</v>
      </c>
      <c r="Q9" s="4">
        <v>319020.33</v>
      </c>
      <c r="R9" s="8">
        <f t="shared" ref="R9:R12" si="3">Q9/P9</f>
        <v>82.992667973999716</v>
      </c>
      <c r="S9" s="9">
        <f t="shared" si="2"/>
        <v>32084.976000000002</v>
      </c>
      <c r="T9" s="4">
        <f>S9*R10</f>
        <v>2714132.0990863028</v>
      </c>
      <c r="U9" s="4">
        <f>(T9+Q9)/J9</f>
        <v>84.420885659627501</v>
      </c>
      <c r="V9" s="4">
        <f>G9-U9</f>
        <v>-8.8565962749953542E-4</v>
      </c>
    </row>
    <row r="10" spans="1:22" x14ac:dyDescent="0.3">
      <c r="A10" s="4">
        <v>339</v>
      </c>
      <c r="B10" s="4">
        <v>148</v>
      </c>
      <c r="C10" s="6">
        <v>45505</v>
      </c>
      <c r="D10" s="6">
        <v>45535</v>
      </c>
      <c r="E10" s="4" t="s">
        <v>17</v>
      </c>
      <c r="F10" s="4" t="s">
        <v>24</v>
      </c>
      <c r="G10" s="4">
        <v>84.591994056231002</v>
      </c>
      <c r="H10" s="7">
        <v>84.59</v>
      </c>
      <c r="I10" s="4">
        <v>84.591994056231002</v>
      </c>
      <c r="J10" s="4"/>
      <c r="K10" s="4">
        <v>13790282.460000001</v>
      </c>
      <c r="L10" s="4">
        <v>0</v>
      </c>
      <c r="M10" s="4">
        <v>13790282.460000001</v>
      </c>
      <c r="N10" s="7">
        <v>163021.13</v>
      </c>
      <c r="O10" s="4">
        <v>13790282.460000001</v>
      </c>
      <c r="P10" s="4">
        <v>0</v>
      </c>
      <c r="Q10" s="4">
        <v>0</v>
      </c>
      <c r="R10" s="8">
        <f>M10/N10</f>
        <v>84.591994056230632</v>
      </c>
      <c r="S10" s="9">
        <f t="shared" si="2"/>
        <v>0</v>
      </c>
      <c r="T10" s="4"/>
      <c r="U10" s="4"/>
      <c r="V10" s="4"/>
    </row>
    <row r="11" spans="1:22" hidden="1" x14ac:dyDescent="0.3">
      <c r="A11">
        <v>340</v>
      </c>
      <c r="B11">
        <v>148</v>
      </c>
      <c r="C11" s="1">
        <v>45505</v>
      </c>
      <c r="D11" s="1">
        <v>45535</v>
      </c>
      <c r="E11" t="s">
        <v>21</v>
      </c>
      <c r="F11" t="s">
        <v>25</v>
      </c>
      <c r="H11">
        <v>82.99</v>
      </c>
      <c r="N11">
        <v>0</v>
      </c>
      <c r="O11">
        <v>0</v>
      </c>
      <c r="P11">
        <v>3843.9580000000001</v>
      </c>
      <c r="Q11">
        <v>319020.33</v>
      </c>
      <c r="R11" s="5">
        <f t="shared" si="3"/>
        <v>82.992667973999716</v>
      </c>
      <c r="S11" s="2"/>
    </row>
    <row r="12" spans="1:22" hidden="1" x14ac:dyDescent="0.3">
      <c r="A12">
        <v>341</v>
      </c>
      <c r="B12">
        <v>148</v>
      </c>
      <c r="C12" s="1">
        <v>45505</v>
      </c>
      <c r="D12" s="1">
        <v>45535</v>
      </c>
      <c r="E12" t="s">
        <v>17</v>
      </c>
      <c r="F12" t="s">
        <v>25</v>
      </c>
      <c r="H12">
        <v>84.59</v>
      </c>
      <c r="N12">
        <v>163021.13</v>
      </c>
      <c r="O12">
        <v>13790282.460000001</v>
      </c>
      <c r="P12">
        <v>0</v>
      </c>
      <c r="Q12">
        <v>0</v>
      </c>
      <c r="R12" s="5" t="e">
        <f t="shared" si="3"/>
        <v>#DIV/0!</v>
      </c>
      <c r="S12" s="2"/>
    </row>
    <row r="13" spans="1:22" x14ac:dyDescent="0.3">
      <c r="C13" s="1"/>
      <c r="D13" s="1"/>
    </row>
    <row r="14" spans="1:22" x14ac:dyDescent="0.3">
      <c r="C14" s="1"/>
      <c r="D14" s="1"/>
    </row>
    <row r="15" spans="1:22" x14ac:dyDescent="0.3">
      <c r="C15" s="1"/>
      <c r="D15" s="1"/>
      <c r="M15" s="3">
        <f>M8-O8</f>
        <v>-9975</v>
      </c>
      <c r="N15" t="s">
        <v>27</v>
      </c>
    </row>
    <row r="70" spans="1:1" x14ac:dyDescent="0.3">
      <c r="A70" t="s">
        <v>26</v>
      </c>
    </row>
  </sheetData>
  <autoFilter ref="A1:Q12">
    <filterColumn colId="5">
      <filters>
        <filter val="1. GOLD"/>
        <filter val="2. SILVER"/>
        <filter val="DIAMOND"/>
      </filters>
    </filterColumn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Productgroupwise_Avg_Rate172717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2024-09-24T11:01:01Z</dcterms:created>
  <dcterms:modified xsi:type="dcterms:W3CDTF">2024-10-30T13:15:11Z</dcterms:modified>
</cp:coreProperties>
</file>