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264" activeTab="3"/>
  </bookViews>
  <sheets>
    <sheet name="Corporate ofice (PN) oct23" sheetId="5" r:id="rId1"/>
    <sheet name="AN to HO oct23" sheetId="2" r:id="rId2"/>
    <sheet name="Summery oct23" sheetId="3" r:id="rId3"/>
    <sheet name="Productgroupwise_Avg_Rate170255" sheetId="4" r:id="rId4"/>
  </sheets>
  <externalReferences>
    <externalReference r:id="rId5"/>
  </externalReferences>
  <definedNames>
    <definedName name="_xlnm._FilterDatabase" localSheetId="3" hidden="1">Productgroupwise_Avg_Rate170255!$A$1:$Q$56</definedName>
    <definedName name="JR_PAGE_ANCHOR_0_1" localSheetId="1">'AN to HO oct23'!$A$1</definedName>
    <definedName name="JR_PAGE_ANCHOR_0_1" localSheetId="0">'Corporate ofice (PN) oct23'!$A$1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B5" i="3" l="1"/>
  <c r="C4" i="3"/>
  <c r="E4" i="3" s="1"/>
  <c r="B3" i="3"/>
  <c r="D18" i="3" l="1"/>
  <c r="M59" i="4"/>
  <c r="B12" i="3" l="1"/>
  <c r="B11" i="3"/>
  <c r="C14" i="3"/>
  <c r="B14" i="3" l="1"/>
  <c r="D14" i="3" s="1"/>
  <c r="B7" i="3"/>
  <c r="C7" i="3"/>
  <c r="D7" i="3" l="1"/>
  <c r="D16" i="3" s="1"/>
  <c r="D20" i="3" s="1"/>
  <c r="D22" i="3" s="1"/>
</calcChain>
</file>

<file path=xl/sharedStrings.xml><?xml version="1.0" encoding="utf-8"?>
<sst xmlns="http://schemas.openxmlformats.org/spreadsheetml/2006/main" count="315" uniqueCount="115">
  <si>
    <t>Chandukaka Saraf &amp; Sons Pvt. Ltd.</t>
  </si>
  <si>
    <t>32/1/B/5, Gunwadi Road Baramati</t>
  </si>
  <si>
    <t>Subgroup Wise Trial Balance Report From 03/10/2023 To 31/10/2023</t>
  </si>
  <si>
    <t>Location :Corporate Office (PN)</t>
  </si>
  <si>
    <t>Particulars</t>
  </si>
  <si>
    <t>Entry Code</t>
  </si>
  <si>
    <t>Opening</t>
  </si>
  <si>
    <t>Transaction Summary</t>
  </si>
  <si>
    <t>Closing</t>
  </si>
  <si>
    <t>Debit</t>
  </si>
  <si>
    <t>Credit</t>
  </si>
  <si>
    <t>Trading TOT</t>
  </si>
  <si>
    <t/>
  </si>
  <si>
    <t>PURCHASE TOT</t>
  </si>
  <si>
    <t>STONE PURCHASE TOT</t>
  </si>
  <si>
    <t>Loose Precious Stones Rd Purchase</t>
  </si>
  <si>
    <t>Precious Stones Rd Purchase</t>
  </si>
  <si>
    <t>Precious Stones Rd Purchase Return</t>
  </si>
  <si>
    <t>SILVER ORN PURCHASE TOT</t>
  </si>
  <si>
    <t>Silver Articles Rd Purchase</t>
  </si>
  <si>
    <t>Silver Articles Rd Purchase Labour Charges</t>
  </si>
  <si>
    <t>Silver Articles Rd Purchase Other Charges</t>
  </si>
  <si>
    <t>Silver Articles Rd Purchase Return</t>
  </si>
  <si>
    <t>Silver Articles Rd Purchase Return Labour Cha</t>
  </si>
  <si>
    <t>Silver Ornament Rd Purchase</t>
  </si>
  <si>
    <t>Silver Ornament Rd Purchase Labour Charges</t>
  </si>
  <si>
    <t>Silver Ornament Rd Purchase Other Charges</t>
  </si>
  <si>
    <t>Silver Ornament Rd Purchase Return</t>
  </si>
  <si>
    <t>Silver Ornament Rd Purchase Return Labour Cha</t>
  </si>
  <si>
    <t>Silver Ornament Rd Purchase Return Other Char</t>
  </si>
  <si>
    <t>SILVER BUL PURCHASE TOT</t>
  </si>
  <si>
    <t>Rd Pur Silver Ka Other Charg A/c</t>
  </si>
  <si>
    <t>Silver Bullion Rd Purchase</t>
  </si>
  <si>
    <t>Silver Bullion Rd Purchase Labour Charges</t>
  </si>
  <si>
    <t>Silver Bullion Rd Purchase Other Charges</t>
  </si>
  <si>
    <t>Silver Bullion Rd Purchase Return</t>
  </si>
  <si>
    <t>PUCB8B</t>
  </si>
  <si>
    <t>Silver Bullion Rd Purchase Return Labour Char</t>
  </si>
  <si>
    <t>PUCB8E</t>
  </si>
  <si>
    <t>PLATINUM PURCHASE TOT</t>
  </si>
  <si>
    <t>Platinum Rd Purchase</t>
  </si>
  <si>
    <t>Platinum Rd Purchase Labour Charges</t>
  </si>
  <si>
    <t>MRP PURCHASE TOT</t>
  </si>
  <si>
    <t>Mrp Rd Purchase 12%</t>
  </si>
  <si>
    <t>Mrp Rd Purchase 18% (3926)</t>
  </si>
  <si>
    <t>Mrp Rd Purchase 3%</t>
  </si>
  <si>
    <t>Mrp Rd Purchase 3% (7114)</t>
  </si>
  <si>
    <t>GOLD ORN PURCHASE TOT</t>
  </si>
  <si>
    <t>Discount On Gold Rd Purchase</t>
  </si>
  <si>
    <t>Gold Ornament Rd Purchase</t>
  </si>
  <si>
    <t>Gold Ornament Rd Purchase Labour Charges</t>
  </si>
  <si>
    <t>Gold Ornament Rd Purchase Other Charges</t>
  </si>
  <si>
    <t>Gold Ornament Rd Purchase Return</t>
  </si>
  <si>
    <t>Gold Ornament Rd Purchase Return Labour Char</t>
  </si>
  <si>
    <t>Rd Pur Gold Orn Ka Other Charg A/c</t>
  </si>
  <si>
    <t>GOLD BUL PURCHASE TOT</t>
  </si>
  <si>
    <t>Gold Bullion Rd Purchase</t>
  </si>
  <si>
    <t>Gold Bullion Rd Purchase Labour Charges</t>
  </si>
  <si>
    <t>DIAMOND PURCHASE TOT</t>
  </si>
  <si>
    <t>Diamond Rd Purchase</t>
  </si>
  <si>
    <t>Diamond Rd Purchase Return</t>
  </si>
  <si>
    <t>Discount On Diamond Purchase</t>
  </si>
  <si>
    <t>Loose Diamond Rd Purchase</t>
  </si>
  <si>
    <t>Loose Diamond Rd Purchase 1.50%</t>
  </si>
  <si>
    <t>PU19JF8</t>
  </si>
  <si>
    <t>Total :</t>
  </si>
  <si>
    <t>Location :In Transit AN To HO</t>
  </si>
  <si>
    <t>Report is printed by 1977 AMARJA V DUDKA on 14/12/2023 at 05:33 PM</t>
  </si>
  <si>
    <t>CORPORATE HO</t>
  </si>
  <si>
    <t>Dr</t>
  </si>
  <si>
    <t>Cr.</t>
  </si>
  <si>
    <t>AN to HO TB</t>
  </si>
  <si>
    <t>id</t>
  </si>
  <si>
    <t>period_id</t>
  </si>
  <si>
    <t>from_date</t>
  </si>
  <si>
    <t>to_date</t>
  </si>
  <si>
    <t>branch_name</t>
  </si>
  <si>
    <t>group_master_name</t>
  </si>
  <si>
    <t>avg_rate</t>
  </si>
  <si>
    <t>urd_rate</t>
  </si>
  <si>
    <t>rd_rate</t>
  </si>
  <si>
    <t>sale_wt</t>
  </si>
  <si>
    <t>debit</t>
  </si>
  <si>
    <t>credit</t>
  </si>
  <si>
    <t>dr_cr</t>
  </si>
  <si>
    <t>total_rd_fine_wt</t>
  </si>
  <si>
    <t>total_rd_amount</t>
  </si>
  <si>
    <t>total_urd_fine_wt</t>
  </si>
  <si>
    <t>total_urd_amount</t>
  </si>
  <si>
    <t>Pune Branch</t>
  </si>
  <si>
    <t>1. GOLD</t>
  </si>
  <si>
    <t>Chinchwad Branch</t>
  </si>
  <si>
    <t>Corporate Office (HO)</t>
  </si>
  <si>
    <t>KARAD BRANCH</t>
  </si>
  <si>
    <t>SATARA BRANCH</t>
  </si>
  <si>
    <t>Sangli Branch</t>
  </si>
  <si>
    <t>BHOSARI BRANCH</t>
  </si>
  <si>
    <t>PUNE SATARA(RD) BRANCH</t>
  </si>
  <si>
    <t>KOTHRUD BRANCH</t>
  </si>
  <si>
    <t>KOLHAPUR BRANCH</t>
  </si>
  <si>
    <t>ATHANI BRANCH</t>
  </si>
  <si>
    <t>eGold</t>
  </si>
  <si>
    <t>Corporate Office (PN)</t>
  </si>
  <si>
    <t>PRECIOUS STONE</t>
  </si>
  <si>
    <t>Studded Stones</t>
  </si>
  <si>
    <t>Synthetic</t>
  </si>
  <si>
    <t>DIAMOND</t>
  </si>
  <si>
    <t>2. SILVER</t>
  </si>
  <si>
    <t>PLATINUM</t>
  </si>
  <si>
    <t>4. MRP ITEMS</t>
  </si>
  <si>
    <t>Gift Items Mrp</t>
  </si>
  <si>
    <t>Report is printed by 1827 DINESH B SONAWANE on 06/12/2023 at 12:34 PM</t>
  </si>
  <si>
    <t>As per productgroupwsie Avg rate</t>
  </si>
  <si>
    <t>As per TB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</si>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</sst>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0.00##"/>
  </numFmts>
  <fonts count="12">
    <font>
      <sz val="11"/>
      <color theme="1"/>
      <name val="Calibri"/>
      <family val="2"/>
      <scheme val="minor"/>
    </font>
    <font>
      <b/>
      <sz val="12"/>
      <color rgb="FF000000"/>
      <name val="SansSerif"/>
      <family val="2"/>
    </font>
    <font>
      <b/>
      <sz val="8"/>
      <color rgb="FF000000"/>
      <name val="SansSerif"/>
      <family val="2"/>
    </font>
    <font>
      <b/>
      <sz val="10"/>
      <color rgb="FF000000"/>
      <name val="SansSerif"/>
      <family val="2"/>
    </font>
    <font>
      <sz val="8"/>
      <color rgb="FF000000"/>
      <name val="SansSerif"/>
      <family val="2"/>
    </font>
    <font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Sans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2" borderId="1"/>
    <xf numFmtId="43" fontId="6" fillId="2" borderId="1" applyFont="0" applyFill="0" applyBorder="0" applyAlignment="0" applyProtection="0"/>
  </cellStyleXfs>
  <cellXfs count="55">
    <xf numFmtId="0" fontId="0" fillId="0" borderId="0" xfId="0"/>
    <xf numFmtId="0" fontId="1" fillId="2" borderId="1" xfId="2" applyNumberFormat="1" applyFont="1" applyFill="1" applyBorder="1" applyAlignment="1" applyProtection="1">
      <alignment vertical="center" shrinkToFit="1"/>
      <protection hidden="1"/>
    </xf>
    <xf numFmtId="0" fontId="1" fillId="2" borderId="1" xfId="2" applyNumberFormat="1" applyFont="1" applyFill="1" applyBorder="1" applyAlignment="1" applyProtection="1">
      <alignment vertical="center"/>
      <protection locked="0"/>
    </xf>
    <xf numFmtId="0" fontId="6" fillId="2" borderId="1" xfId="2"/>
    <xf numFmtId="0" fontId="2" fillId="2" borderId="1" xfId="2" applyNumberFormat="1" applyFont="1" applyFill="1" applyBorder="1" applyAlignment="1" applyProtection="1">
      <alignment vertical="center" shrinkToFit="1"/>
      <protection hidden="1"/>
    </xf>
    <xf numFmtId="0" fontId="2" fillId="2" borderId="1" xfId="2" applyNumberFormat="1" applyFont="1" applyFill="1" applyBorder="1" applyAlignment="1" applyProtection="1">
      <alignment vertical="center"/>
      <protection locked="0"/>
    </xf>
    <xf numFmtId="0" fontId="3" fillId="2" borderId="1" xfId="2" applyNumberFormat="1" applyFont="1" applyFill="1" applyBorder="1" applyAlignment="1" applyProtection="1">
      <alignment vertical="center" shrinkToFit="1"/>
      <protection hidden="1"/>
    </xf>
    <xf numFmtId="0" fontId="3" fillId="2" borderId="1" xfId="2" applyNumberFormat="1" applyFont="1" applyFill="1" applyBorder="1" applyAlignment="1" applyProtection="1">
      <alignment vertical="center"/>
      <protection locked="0"/>
    </xf>
    <xf numFmtId="0" fontId="0" fillId="2" borderId="1" xfId="2" applyNumberFormat="1" applyFont="1" applyFill="1" applyBorder="1" applyAlignment="1" applyProtection="1">
      <protection locked="0"/>
    </xf>
    <xf numFmtId="0" fontId="2" fillId="2" borderId="1" xfId="2" applyNumberFormat="1" applyFont="1" applyFill="1" applyBorder="1" applyAlignment="1" applyProtection="1">
      <alignment horizontal="right" vertical="center" shrinkToFit="1"/>
      <protection hidden="1"/>
    </xf>
    <xf numFmtId="0" fontId="2" fillId="2" borderId="1" xfId="2" applyNumberFormat="1" applyFont="1" applyFill="1" applyBorder="1" applyAlignment="1" applyProtection="1">
      <alignment horizontal="left" vertical="center" shrinkToFit="1"/>
      <protection hidden="1"/>
    </xf>
    <xf numFmtId="0" fontId="4" fillId="2" borderId="1" xfId="2" applyNumberFormat="1" applyFont="1" applyFill="1" applyBorder="1" applyAlignment="1" applyProtection="1">
      <alignment horizontal="left" vertical="center" shrinkToFit="1"/>
      <protection hidden="1"/>
    </xf>
    <xf numFmtId="164" fontId="2" fillId="2" borderId="1" xfId="2" applyNumberFormat="1" applyFont="1" applyFill="1" applyBorder="1" applyAlignment="1" applyProtection="1">
      <alignment horizontal="right" vertical="center" shrinkToFit="1"/>
      <protection hidden="1"/>
    </xf>
    <xf numFmtId="164" fontId="4" fillId="2" borderId="1" xfId="2" applyNumberFormat="1" applyFont="1" applyFill="1" applyBorder="1" applyAlignment="1" applyProtection="1">
      <alignment horizontal="right" vertical="center" shrinkToFit="1"/>
      <protection hidden="1"/>
    </xf>
    <xf numFmtId="0" fontId="8" fillId="2" borderId="1" xfId="2" applyNumberFormat="1" applyFont="1" applyFill="1" applyBorder="1" applyAlignment="1" applyProtection="1">
      <alignment horizontal="left" vertical="center" shrinkToFit="1"/>
      <protection hidden="1"/>
    </xf>
    <xf numFmtId="164" fontId="8" fillId="2" borderId="1" xfId="2" applyNumberFormat="1" applyFont="1" applyFill="1" applyBorder="1" applyAlignment="1" applyProtection="1">
      <alignment horizontal="right" vertical="center" shrinkToFit="1"/>
      <protection hidden="1"/>
    </xf>
    <xf numFmtId="0" fontId="5" fillId="2" borderId="1" xfId="2" applyNumberFormat="1" applyFont="1" applyFill="1" applyBorder="1" applyAlignment="1" applyProtection="1">
      <alignment vertical="top" shrinkToFit="1"/>
      <protection hidden="1"/>
    </xf>
    <xf numFmtId="0" fontId="5" fillId="2" borderId="1" xfId="2" applyNumberFormat="1" applyFont="1" applyFill="1" applyBorder="1" applyAlignment="1" applyProtection="1">
      <alignment vertical="top"/>
      <protection locked="0"/>
    </xf>
    <xf numFmtId="0" fontId="9" fillId="2" borderId="0" xfId="0" applyFont="1" applyFill="1"/>
    <xf numFmtId="43" fontId="9" fillId="2" borderId="0" xfId="1" applyFont="1" applyFill="1"/>
    <xf numFmtId="0" fontId="10" fillId="2" borderId="0" xfId="0" applyFont="1" applyFill="1"/>
    <xf numFmtId="43" fontId="10" fillId="2" borderId="0" xfId="1" applyFont="1" applyFill="1" applyAlignment="1">
      <alignment horizontal="center"/>
    </xf>
    <xf numFmtId="0" fontId="9" fillId="2" borderId="1" xfId="0" applyNumberFormat="1" applyFont="1" applyFill="1" applyBorder="1" applyAlignment="1" applyProtection="1">
      <alignment horizontal="left" vertical="center" shrinkToFit="1"/>
      <protection hidden="1"/>
    </xf>
    <xf numFmtId="43" fontId="9" fillId="2" borderId="1" xfId="1" applyFont="1" applyFill="1" applyBorder="1" applyAlignment="1" applyProtection="1">
      <alignment horizontal="right" vertical="center" shrinkToFit="1"/>
      <protection hidden="1"/>
    </xf>
    <xf numFmtId="43" fontId="10" fillId="2" borderId="0" xfId="1" applyFont="1" applyFill="1"/>
    <xf numFmtId="0" fontId="11" fillId="2" borderId="1" xfId="2" applyNumberFormat="1" applyFont="1" applyFill="1" applyBorder="1" applyAlignment="1" applyProtection="1">
      <alignment horizontal="left" vertical="center" shrinkToFit="1"/>
      <protection hidden="1"/>
    </xf>
    <xf numFmtId="43" fontId="11" fillId="2" borderId="1" xfId="1" applyFont="1" applyFill="1" applyBorder="1" applyAlignment="1" applyProtection="1">
      <alignment horizontal="right" vertical="center" shrinkToFit="1"/>
      <protection hidden="1"/>
    </xf>
    <xf numFmtId="0" fontId="7" fillId="2" borderId="1" xfId="2" applyFont="1"/>
    <xf numFmtId="14" fontId="6" fillId="2" borderId="1" xfId="2" applyNumberFormat="1"/>
    <xf numFmtId="0" fontId="6" fillId="3" borderId="1" xfId="2" applyFill="1"/>
    <xf numFmtId="14" fontId="6" fillId="3" borderId="1" xfId="2" applyNumberFormat="1" applyFill="1"/>
    <xf numFmtId="0" fontId="7" fillId="3" borderId="1" xfId="2" applyFont="1" applyFill="1"/>
    <xf numFmtId="43" fontId="0" fillId="0" borderId="0" xfId="1" applyFont="1"/>
    <xf numFmtId="43" fontId="0" fillId="0" borderId="0" xfId="0" applyNumberFormat="1"/>
    <xf numFmtId="43" fontId="9" fillId="2" borderId="0" xfId="0" applyNumberFormat="1" applyFont="1" applyFill="1"/>
    <xf numFmtId="43" fontId="10" fillId="3" borderId="0" xfId="1" applyFont="1" applyFill="1"/>
    <xf numFmtId="0" fontId="6" fillId="2" borderId="1" xfId="2" applyFill="1" applyAlignment="1" applyProtection="1">
      <alignment wrapText="1"/>
      <protection locked="0"/>
    </xf>
    <xf numFmtId="0" fontId="2" fillId="2" borderId="1" xfId="2" applyFont="1" applyFill="1" applyBorder="1" applyAlignment="1" applyProtection="1">
      <alignment horizontal="right" vertical="center" shrinkToFit="1"/>
      <protection hidden="1"/>
    </xf>
    <xf numFmtId="0" fontId="2" fillId="2" borderId="1" xfId="2" applyFont="1" applyFill="1" applyBorder="1" applyAlignment="1" applyProtection="1">
      <alignment horizontal="left" vertical="center" shrinkToFit="1"/>
      <protection hidden="1"/>
    </xf>
    <xf numFmtId="0" fontId="4" fillId="2" borderId="1" xfId="2" applyFont="1" applyFill="1" applyBorder="1" applyAlignment="1" applyProtection="1">
      <alignment horizontal="left" vertical="center" shrinkToFit="1"/>
      <protection hidden="1"/>
    </xf>
    <xf numFmtId="164" fontId="4" fillId="4" borderId="1" xfId="2" applyNumberFormat="1" applyFont="1" applyFill="1" applyBorder="1" applyAlignment="1" applyProtection="1">
      <alignment horizontal="right" vertical="center" shrinkToFit="1"/>
      <protection hidden="1"/>
    </xf>
    <xf numFmtId="43" fontId="7" fillId="0" borderId="0" xfId="0" applyNumberFormat="1" applyFont="1"/>
    <xf numFmtId="0" fontId="0" fillId="0" borderId="0" xfId="0" applyAlignment="1">
      <alignment horizontal="center"/>
    </xf>
    <xf numFmtId="0" fontId="2" fillId="2" borderId="1" xfId="2" applyFont="1" applyFill="1" applyBorder="1" applyAlignment="1" applyProtection="1">
      <alignment horizontal="left" vertical="center" shrinkToFit="1"/>
      <protection hidden="1"/>
    </xf>
    <xf numFmtId="0" fontId="2" fillId="2" borderId="1" xfId="2" applyFont="1" applyFill="1" applyBorder="1" applyAlignment="1" applyProtection="1">
      <alignment horizontal="left" vertical="center" wrapText="1"/>
      <protection locked="0"/>
    </xf>
    <xf numFmtId="0" fontId="5" fillId="2" borderId="1" xfId="2" applyFont="1" applyFill="1" applyBorder="1" applyAlignment="1" applyProtection="1">
      <alignment horizontal="left" vertical="top" shrinkToFit="1"/>
      <protection hidden="1"/>
    </xf>
    <xf numFmtId="0" fontId="5" fillId="2" borderId="1" xfId="2" applyFont="1" applyFill="1" applyBorder="1" applyAlignment="1" applyProtection="1">
      <alignment horizontal="left" vertical="top" wrapText="1"/>
      <protection locked="0"/>
    </xf>
    <xf numFmtId="0" fontId="1" fillId="2" borderId="1" xfId="2" applyFont="1" applyFill="1" applyBorder="1" applyAlignment="1" applyProtection="1">
      <alignment horizontal="center" vertical="center" shrinkToFit="1"/>
      <protection hidden="1"/>
    </xf>
    <xf numFmtId="0" fontId="1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 applyAlignment="1" applyProtection="1">
      <alignment horizontal="center" vertical="center" shrinkToFit="1"/>
      <protection hidden="1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shrinkToFit="1"/>
      <protection hidden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left" vertical="center" shrinkToFit="1"/>
      <protection hidden="1"/>
    </xf>
    <xf numFmtId="0" fontId="3" fillId="2" borderId="1" xfId="2" applyFont="1" applyFill="1" applyBorder="1" applyAlignment="1" applyProtection="1">
      <alignment horizontal="left" vertical="center" wrapText="1"/>
      <protection locked="0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ubgroup%20Wise%20Trial%20Balance%20Report_06_12_2023%2012_34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BalanceDetails"/>
    </sheetNames>
    <sheetDataSet>
      <sheetData sheetId="0">
        <row r="45">
          <cell r="F45">
            <v>84708621.629999995</v>
          </cell>
        </row>
        <row r="49">
          <cell r="E49">
            <v>937092460.11000001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8"/>
  <sheetViews>
    <sheetView topLeftCell="A33" workbookViewId="0">
      <selection activeCell="F50" sqref="F50"/>
    </sheetView>
  </sheetViews>
  <sheetFormatPr defaultRowHeight="14.4"/>
  <cols>
    <col min="1" max="1" width="37.33203125" style="3" customWidth="1"/>
    <col min="2" max="2" width="16.6640625" style="3" customWidth="1"/>
    <col min="3" max="8" width="15.44140625" style="3" customWidth="1"/>
    <col min="9" max="16384" width="8.88671875" style="3"/>
  </cols>
  <sheetData>
    <row r="1" spans="1:8" ht="18" customHeight="1">
      <c r="A1" s="47" t="s">
        <v>0</v>
      </c>
      <c r="B1" s="48"/>
      <c r="C1" s="48"/>
      <c r="D1" s="48"/>
      <c r="E1" s="48"/>
      <c r="F1" s="48"/>
      <c r="G1" s="48"/>
      <c r="H1" s="48"/>
    </row>
    <row r="2" spans="1:8" ht="13.05" customHeight="1">
      <c r="A2" s="49" t="s">
        <v>1</v>
      </c>
      <c r="B2" s="50"/>
      <c r="C2" s="50"/>
      <c r="D2" s="50"/>
      <c r="E2" s="50"/>
      <c r="F2" s="50"/>
      <c r="G2" s="50"/>
      <c r="H2" s="50"/>
    </row>
    <row r="3" spans="1:8" ht="13.05" customHeight="1">
      <c r="A3" s="51" t="s">
        <v>2</v>
      </c>
      <c r="B3" s="52"/>
      <c r="C3" s="52"/>
      <c r="D3" s="52"/>
      <c r="E3" s="52"/>
      <c r="F3" s="52"/>
      <c r="G3" s="52"/>
      <c r="H3" s="52"/>
    </row>
    <row r="4" spans="1:8" ht="16.95" customHeight="1">
      <c r="A4" s="53" t="s">
        <v>3</v>
      </c>
      <c r="B4" s="54"/>
      <c r="C4" s="54"/>
      <c r="D4" s="36"/>
      <c r="E4" s="36"/>
      <c r="F4" s="36"/>
      <c r="G4" s="36"/>
      <c r="H4" s="36"/>
    </row>
    <row r="5" spans="1:8" ht="13.95" customHeight="1">
      <c r="A5" s="43" t="s">
        <v>4</v>
      </c>
      <c r="B5" s="43" t="s">
        <v>5</v>
      </c>
      <c r="C5" s="49" t="s">
        <v>6</v>
      </c>
      <c r="D5" s="50"/>
      <c r="E5" s="49" t="s">
        <v>7</v>
      </c>
      <c r="F5" s="50"/>
      <c r="G5" s="49" t="s">
        <v>8</v>
      </c>
      <c r="H5" s="50"/>
    </row>
    <row r="6" spans="1:8" ht="13.05" customHeight="1">
      <c r="A6" s="44"/>
      <c r="B6" s="44"/>
      <c r="C6" s="37" t="s">
        <v>9</v>
      </c>
      <c r="D6" s="37" t="s">
        <v>10</v>
      </c>
      <c r="E6" s="37" t="s">
        <v>9</v>
      </c>
      <c r="F6" s="37" t="s">
        <v>10</v>
      </c>
      <c r="G6" s="37" t="s">
        <v>9</v>
      </c>
      <c r="H6" s="37" t="s">
        <v>10</v>
      </c>
    </row>
    <row r="7" spans="1:8" ht="13.05" customHeight="1">
      <c r="A7" s="38" t="s">
        <v>11</v>
      </c>
      <c r="B7" s="39" t="s">
        <v>12</v>
      </c>
      <c r="C7" s="12">
        <v>400965943.18000001</v>
      </c>
      <c r="D7" s="12">
        <v>0</v>
      </c>
      <c r="E7" s="12">
        <v>2864197590.1200004</v>
      </c>
      <c r="F7" s="12">
        <v>89987946.030000001</v>
      </c>
      <c r="G7" s="12">
        <v>3265163467.0500002</v>
      </c>
      <c r="H7" s="12">
        <v>89987879.780000001</v>
      </c>
    </row>
    <row r="8" spans="1:8" ht="13.05" customHeight="1">
      <c r="A8" s="38" t="s">
        <v>13</v>
      </c>
      <c r="B8" s="39" t="s">
        <v>12</v>
      </c>
      <c r="C8" s="12">
        <v>400965943.18000001</v>
      </c>
      <c r="D8" s="12">
        <v>0</v>
      </c>
      <c r="E8" s="12">
        <v>2864197590.1200004</v>
      </c>
      <c r="F8" s="12">
        <v>89987946.030000001</v>
      </c>
      <c r="G8" s="12">
        <v>3265163467.0500002</v>
      </c>
      <c r="H8" s="12">
        <v>89987879.780000001</v>
      </c>
    </row>
    <row r="9" spans="1:8" ht="13.05" customHeight="1">
      <c r="A9" s="38" t="s">
        <v>14</v>
      </c>
      <c r="B9" s="39" t="s">
        <v>12</v>
      </c>
      <c r="C9" s="12">
        <v>1239600</v>
      </c>
      <c r="D9" s="12">
        <v>0</v>
      </c>
      <c r="E9" s="12">
        <v>7771423.7799999993</v>
      </c>
      <c r="F9" s="12">
        <v>1054.44</v>
      </c>
      <c r="G9" s="12">
        <v>9011023.7799999993</v>
      </c>
      <c r="H9" s="12">
        <v>1054.44</v>
      </c>
    </row>
    <row r="10" spans="1:8" ht="13.05" customHeight="1">
      <c r="A10" s="39" t="s">
        <v>15</v>
      </c>
      <c r="B10" s="39" t="s">
        <v>12</v>
      </c>
      <c r="C10" s="13">
        <v>0</v>
      </c>
      <c r="D10" s="13">
        <v>0</v>
      </c>
      <c r="E10" s="13">
        <v>6314870.6799999997</v>
      </c>
      <c r="F10" s="13">
        <v>0</v>
      </c>
      <c r="G10" s="13">
        <v>6314870.6799999997</v>
      </c>
      <c r="H10" s="13">
        <v>0</v>
      </c>
    </row>
    <row r="11" spans="1:8" ht="13.05" customHeight="1">
      <c r="A11" s="39" t="s">
        <v>16</v>
      </c>
      <c r="B11" s="39" t="s">
        <v>12</v>
      </c>
      <c r="C11" s="13">
        <v>1239600</v>
      </c>
      <c r="D11" s="13">
        <v>0</v>
      </c>
      <c r="E11" s="13">
        <v>1456553.1</v>
      </c>
      <c r="F11" s="13">
        <v>0</v>
      </c>
      <c r="G11" s="13">
        <v>2696153.1</v>
      </c>
      <c r="H11" s="13">
        <v>0</v>
      </c>
    </row>
    <row r="12" spans="1:8" ht="13.05" customHeight="1">
      <c r="A12" s="39" t="s">
        <v>17</v>
      </c>
      <c r="B12" s="39" t="s">
        <v>12</v>
      </c>
      <c r="C12" s="13">
        <v>0</v>
      </c>
      <c r="D12" s="13">
        <v>0</v>
      </c>
      <c r="E12" s="13">
        <v>0</v>
      </c>
      <c r="F12" s="13">
        <v>1054.44</v>
      </c>
      <c r="G12" s="13">
        <v>0</v>
      </c>
      <c r="H12" s="13">
        <v>1054.44</v>
      </c>
    </row>
    <row r="13" spans="1:8" ht="13.05" customHeight="1">
      <c r="A13" s="38" t="s">
        <v>18</v>
      </c>
      <c r="B13" s="39" t="s">
        <v>12</v>
      </c>
      <c r="C13" s="12">
        <v>15425360.4</v>
      </c>
      <c r="D13" s="12">
        <v>0</v>
      </c>
      <c r="E13" s="12">
        <v>27839550.920000002</v>
      </c>
      <c r="F13" s="12">
        <v>1026101</v>
      </c>
      <c r="G13" s="12">
        <v>43264911.32</v>
      </c>
      <c r="H13" s="12">
        <v>1026101</v>
      </c>
    </row>
    <row r="14" spans="1:8" ht="13.05" customHeight="1">
      <c r="A14" s="39" t="s">
        <v>19</v>
      </c>
      <c r="B14" s="39" t="s">
        <v>12</v>
      </c>
      <c r="C14" s="13">
        <v>0</v>
      </c>
      <c r="D14" s="13">
        <v>0</v>
      </c>
      <c r="E14" s="13">
        <v>6212483.2800000003</v>
      </c>
      <c r="F14" s="13">
        <v>0</v>
      </c>
      <c r="G14" s="13">
        <v>6212483.2800000003</v>
      </c>
      <c r="H14" s="13">
        <v>0</v>
      </c>
    </row>
    <row r="15" spans="1:8" ht="13.05" customHeight="1">
      <c r="A15" s="39" t="s">
        <v>20</v>
      </c>
      <c r="B15" s="39" t="s">
        <v>12</v>
      </c>
      <c r="C15" s="13">
        <v>0</v>
      </c>
      <c r="D15" s="13">
        <v>0</v>
      </c>
      <c r="E15" s="13">
        <v>1011202.22</v>
      </c>
      <c r="F15" s="13">
        <v>0</v>
      </c>
      <c r="G15" s="13">
        <v>1011202.22</v>
      </c>
      <c r="H15" s="13">
        <v>0</v>
      </c>
    </row>
    <row r="16" spans="1:8" ht="13.05" customHeight="1">
      <c r="A16" s="39" t="s">
        <v>21</v>
      </c>
      <c r="B16" s="39" t="s">
        <v>12</v>
      </c>
      <c r="C16" s="13">
        <v>0</v>
      </c>
      <c r="D16" s="13">
        <v>0</v>
      </c>
      <c r="E16" s="13">
        <v>2193</v>
      </c>
      <c r="F16" s="13">
        <v>0</v>
      </c>
      <c r="G16" s="13">
        <v>2193</v>
      </c>
      <c r="H16" s="13">
        <v>0</v>
      </c>
    </row>
    <row r="17" spans="1:8" ht="13.05" customHeight="1">
      <c r="A17" s="39" t="s">
        <v>22</v>
      </c>
      <c r="B17" s="39" t="s">
        <v>12</v>
      </c>
      <c r="C17" s="13">
        <v>0</v>
      </c>
      <c r="D17" s="13">
        <v>0</v>
      </c>
      <c r="E17" s="13">
        <v>0</v>
      </c>
      <c r="F17" s="13">
        <v>111555.11</v>
      </c>
      <c r="G17" s="13">
        <v>0</v>
      </c>
      <c r="H17" s="13">
        <v>111555.11</v>
      </c>
    </row>
    <row r="18" spans="1:8" ht="13.05" customHeight="1">
      <c r="A18" s="39" t="s">
        <v>23</v>
      </c>
      <c r="B18" s="39" t="s">
        <v>12</v>
      </c>
      <c r="C18" s="13">
        <v>0</v>
      </c>
      <c r="D18" s="13">
        <v>0</v>
      </c>
      <c r="E18" s="13">
        <v>0</v>
      </c>
      <c r="F18" s="13">
        <v>16196.89</v>
      </c>
      <c r="G18" s="13">
        <v>0</v>
      </c>
      <c r="H18" s="13">
        <v>16196.89</v>
      </c>
    </row>
    <row r="19" spans="1:8" ht="13.05" customHeight="1">
      <c r="A19" s="39" t="s">
        <v>24</v>
      </c>
      <c r="B19" s="39" t="s">
        <v>12</v>
      </c>
      <c r="C19" s="13">
        <v>15425360.4</v>
      </c>
      <c r="D19" s="13">
        <v>0</v>
      </c>
      <c r="E19" s="13">
        <v>16934881.93</v>
      </c>
      <c r="F19" s="13">
        <v>0</v>
      </c>
      <c r="G19" s="13">
        <v>32360242.329999998</v>
      </c>
      <c r="H19" s="13">
        <v>0</v>
      </c>
    </row>
    <row r="20" spans="1:8" ht="13.05" customHeight="1">
      <c r="A20" s="39" t="s">
        <v>25</v>
      </c>
      <c r="B20" s="39" t="s">
        <v>12</v>
      </c>
      <c r="C20" s="13">
        <v>0</v>
      </c>
      <c r="D20" s="13">
        <v>0</v>
      </c>
      <c r="E20" s="13">
        <v>3641773.49</v>
      </c>
      <c r="F20" s="13">
        <v>0</v>
      </c>
      <c r="G20" s="13">
        <v>3641773.49</v>
      </c>
      <c r="H20" s="13">
        <v>0</v>
      </c>
    </row>
    <row r="21" spans="1:8" ht="13.05" customHeight="1">
      <c r="A21" s="39" t="s">
        <v>26</v>
      </c>
      <c r="B21" s="39" t="s">
        <v>12</v>
      </c>
      <c r="C21" s="13">
        <v>0</v>
      </c>
      <c r="D21" s="13">
        <v>0</v>
      </c>
      <c r="E21" s="13">
        <v>37017</v>
      </c>
      <c r="F21" s="13">
        <v>0</v>
      </c>
      <c r="G21" s="13">
        <v>37017</v>
      </c>
      <c r="H21" s="13">
        <v>0</v>
      </c>
    </row>
    <row r="22" spans="1:8" ht="13.05" customHeight="1">
      <c r="A22" s="39" t="s">
        <v>27</v>
      </c>
      <c r="B22" s="39" t="s">
        <v>12</v>
      </c>
      <c r="C22" s="13">
        <v>0</v>
      </c>
      <c r="D22" s="13">
        <v>0</v>
      </c>
      <c r="E22" s="13">
        <v>0</v>
      </c>
      <c r="F22" s="13">
        <v>727475.17</v>
      </c>
      <c r="G22" s="13">
        <v>0</v>
      </c>
      <c r="H22" s="13">
        <v>727475.17</v>
      </c>
    </row>
    <row r="23" spans="1:8" ht="13.05" customHeight="1">
      <c r="A23" s="39" t="s">
        <v>28</v>
      </c>
      <c r="B23" s="39" t="s">
        <v>12</v>
      </c>
      <c r="C23" s="13">
        <v>0</v>
      </c>
      <c r="D23" s="13">
        <v>0</v>
      </c>
      <c r="E23" s="13">
        <v>0</v>
      </c>
      <c r="F23" s="13">
        <v>168077.83</v>
      </c>
      <c r="G23" s="13">
        <v>0</v>
      </c>
      <c r="H23" s="13">
        <v>168077.83</v>
      </c>
    </row>
    <row r="24" spans="1:8" ht="13.05" customHeight="1">
      <c r="A24" s="39" t="s">
        <v>29</v>
      </c>
      <c r="B24" s="39" t="s">
        <v>12</v>
      </c>
      <c r="C24" s="13">
        <v>0</v>
      </c>
      <c r="D24" s="13">
        <v>0</v>
      </c>
      <c r="E24" s="13">
        <v>0</v>
      </c>
      <c r="F24" s="13">
        <v>2796</v>
      </c>
      <c r="G24" s="13">
        <v>0</v>
      </c>
      <c r="H24" s="13">
        <v>2796</v>
      </c>
    </row>
    <row r="25" spans="1:8" ht="13.05" customHeight="1">
      <c r="A25" s="38" t="s">
        <v>30</v>
      </c>
      <c r="B25" s="39" t="s">
        <v>12</v>
      </c>
      <c r="C25" s="12">
        <v>4406941.4800000004</v>
      </c>
      <c r="D25" s="12">
        <v>0</v>
      </c>
      <c r="E25" s="12">
        <v>17350988</v>
      </c>
      <c r="F25" s="12">
        <v>33005.75</v>
      </c>
      <c r="G25" s="12">
        <v>21757913.73</v>
      </c>
      <c r="H25" s="12">
        <v>32990</v>
      </c>
    </row>
    <row r="26" spans="1:8" ht="13.05" customHeight="1">
      <c r="A26" s="39" t="s">
        <v>31</v>
      </c>
      <c r="B26" s="39" t="s">
        <v>12</v>
      </c>
      <c r="C26" s="13">
        <v>0</v>
      </c>
      <c r="D26" s="13">
        <v>0</v>
      </c>
      <c r="E26" s="13">
        <v>64</v>
      </c>
      <c r="F26" s="13">
        <v>15.75</v>
      </c>
      <c r="G26" s="13">
        <v>48.25</v>
      </c>
      <c r="H26" s="13">
        <v>0</v>
      </c>
    </row>
    <row r="27" spans="1:8" ht="13.05" customHeight="1">
      <c r="A27" s="39" t="s">
        <v>32</v>
      </c>
      <c r="B27" s="39" t="s">
        <v>12</v>
      </c>
      <c r="C27" s="13">
        <v>4406941.4800000004</v>
      </c>
      <c r="D27" s="13">
        <v>0</v>
      </c>
      <c r="E27" s="13">
        <v>17280404.789999999</v>
      </c>
      <c r="F27" s="13">
        <v>0</v>
      </c>
      <c r="G27" s="13">
        <v>21687346.27</v>
      </c>
      <c r="H27" s="13">
        <v>0</v>
      </c>
    </row>
    <row r="28" spans="1:8" ht="13.05" customHeight="1">
      <c r="A28" s="39" t="s">
        <v>33</v>
      </c>
      <c r="B28" s="39" t="s">
        <v>12</v>
      </c>
      <c r="C28" s="13">
        <v>0</v>
      </c>
      <c r="D28" s="13">
        <v>0</v>
      </c>
      <c r="E28" s="13">
        <v>59716.21</v>
      </c>
      <c r="F28" s="13">
        <v>0</v>
      </c>
      <c r="G28" s="13">
        <v>59716.21</v>
      </c>
      <c r="H28" s="13">
        <v>0</v>
      </c>
    </row>
    <row r="29" spans="1:8" ht="13.05" customHeight="1">
      <c r="A29" s="39" t="s">
        <v>34</v>
      </c>
      <c r="B29" s="39" t="s">
        <v>12</v>
      </c>
      <c r="C29" s="13">
        <v>0</v>
      </c>
      <c r="D29" s="13">
        <v>0</v>
      </c>
      <c r="E29" s="13">
        <v>10803</v>
      </c>
      <c r="F29" s="13">
        <v>0</v>
      </c>
      <c r="G29" s="13">
        <v>10803</v>
      </c>
      <c r="H29" s="13">
        <v>0</v>
      </c>
    </row>
    <row r="30" spans="1:8" ht="13.05" customHeight="1">
      <c r="A30" s="39" t="s">
        <v>35</v>
      </c>
      <c r="B30" s="39" t="s">
        <v>36</v>
      </c>
      <c r="C30" s="13">
        <v>0</v>
      </c>
      <c r="D30" s="13">
        <v>0</v>
      </c>
      <c r="E30" s="13">
        <v>0</v>
      </c>
      <c r="F30" s="13">
        <v>32522.400000000001</v>
      </c>
      <c r="G30" s="13">
        <v>0</v>
      </c>
      <c r="H30" s="13">
        <v>32522.400000000001</v>
      </c>
    </row>
    <row r="31" spans="1:8" ht="13.05" customHeight="1">
      <c r="A31" s="39" t="s">
        <v>37</v>
      </c>
      <c r="B31" s="39" t="s">
        <v>38</v>
      </c>
      <c r="C31" s="13">
        <v>0</v>
      </c>
      <c r="D31" s="13">
        <v>0</v>
      </c>
      <c r="E31" s="13">
        <v>0</v>
      </c>
      <c r="F31" s="13">
        <v>467.6</v>
      </c>
      <c r="G31" s="13">
        <v>0</v>
      </c>
      <c r="H31" s="13">
        <v>467.6</v>
      </c>
    </row>
    <row r="32" spans="1:8" ht="13.05" customHeight="1">
      <c r="A32" s="38" t="s">
        <v>39</v>
      </c>
      <c r="B32" s="39" t="s">
        <v>12</v>
      </c>
      <c r="C32" s="12">
        <v>209814.3</v>
      </c>
      <c r="D32" s="12">
        <v>0</v>
      </c>
      <c r="E32" s="12">
        <v>219978.25999999998</v>
      </c>
      <c r="F32" s="12">
        <v>0</v>
      </c>
      <c r="G32" s="12">
        <v>429792.56</v>
      </c>
      <c r="H32" s="12">
        <v>0</v>
      </c>
    </row>
    <row r="33" spans="1:8" ht="13.05" customHeight="1">
      <c r="A33" s="39" t="s">
        <v>40</v>
      </c>
      <c r="B33" s="39" t="s">
        <v>12</v>
      </c>
      <c r="C33" s="13">
        <v>209814.3</v>
      </c>
      <c r="D33" s="13">
        <v>0</v>
      </c>
      <c r="E33" s="13">
        <v>173096.3</v>
      </c>
      <c r="F33" s="13">
        <v>0</v>
      </c>
      <c r="G33" s="13">
        <v>382910.6</v>
      </c>
      <c r="H33" s="13">
        <v>0</v>
      </c>
    </row>
    <row r="34" spans="1:8" ht="13.05" customHeight="1">
      <c r="A34" s="39" t="s">
        <v>41</v>
      </c>
      <c r="B34" s="39" t="s">
        <v>12</v>
      </c>
      <c r="C34" s="13">
        <v>0</v>
      </c>
      <c r="D34" s="13">
        <v>0</v>
      </c>
      <c r="E34" s="13">
        <v>46881.96</v>
      </c>
      <c r="F34" s="13">
        <v>0</v>
      </c>
      <c r="G34" s="13">
        <v>46881.96</v>
      </c>
      <c r="H34" s="13">
        <v>0</v>
      </c>
    </row>
    <row r="35" spans="1:8" ht="13.05" customHeight="1">
      <c r="A35" s="38" t="s">
        <v>42</v>
      </c>
      <c r="B35" s="39" t="s">
        <v>12</v>
      </c>
      <c r="C35" s="12">
        <v>5491800</v>
      </c>
      <c r="D35" s="12">
        <v>0</v>
      </c>
      <c r="E35" s="12">
        <v>823575</v>
      </c>
      <c r="F35" s="12">
        <v>0</v>
      </c>
      <c r="G35" s="12">
        <v>6315375</v>
      </c>
      <c r="H35" s="12">
        <v>0</v>
      </c>
    </row>
    <row r="36" spans="1:8" ht="13.05" customHeight="1">
      <c r="A36" s="39" t="s">
        <v>43</v>
      </c>
      <c r="B36" s="39" t="s">
        <v>12</v>
      </c>
      <c r="C36" s="13">
        <v>0</v>
      </c>
      <c r="D36" s="13">
        <v>0</v>
      </c>
      <c r="E36" s="13">
        <v>748995</v>
      </c>
      <c r="F36" s="13">
        <v>0</v>
      </c>
      <c r="G36" s="13">
        <v>748995</v>
      </c>
      <c r="H36" s="13">
        <v>0</v>
      </c>
    </row>
    <row r="37" spans="1:8" ht="13.05" customHeight="1">
      <c r="A37" s="39" t="s">
        <v>44</v>
      </c>
      <c r="B37" s="39" t="s">
        <v>12</v>
      </c>
      <c r="C37" s="13">
        <v>0</v>
      </c>
      <c r="D37" s="13">
        <v>0</v>
      </c>
      <c r="E37" s="13">
        <v>46010</v>
      </c>
      <c r="F37" s="13">
        <v>0</v>
      </c>
      <c r="G37" s="13">
        <v>46010</v>
      </c>
      <c r="H37" s="13">
        <v>0</v>
      </c>
    </row>
    <row r="38" spans="1:8" ht="13.05" customHeight="1">
      <c r="A38" s="39" t="s">
        <v>45</v>
      </c>
      <c r="B38" s="39" t="s">
        <v>12</v>
      </c>
      <c r="C38" s="13">
        <v>5491800</v>
      </c>
      <c r="D38" s="13">
        <v>0</v>
      </c>
      <c r="E38" s="13">
        <v>2860</v>
      </c>
      <c r="F38" s="13">
        <v>0</v>
      </c>
      <c r="G38" s="13">
        <v>5494660</v>
      </c>
      <c r="H38" s="13">
        <v>0</v>
      </c>
    </row>
    <row r="39" spans="1:8" ht="13.05" customHeight="1">
      <c r="A39" s="39" t="s">
        <v>46</v>
      </c>
      <c r="B39" s="39" t="s">
        <v>12</v>
      </c>
      <c r="C39" s="13">
        <v>0</v>
      </c>
      <c r="D39" s="13">
        <v>0</v>
      </c>
      <c r="E39" s="13">
        <v>25710</v>
      </c>
      <c r="F39" s="13">
        <v>0</v>
      </c>
      <c r="G39" s="13">
        <v>25710</v>
      </c>
      <c r="H39" s="13">
        <v>0</v>
      </c>
    </row>
    <row r="40" spans="1:8" ht="13.05" customHeight="1">
      <c r="A40" s="38" t="s">
        <v>47</v>
      </c>
      <c r="B40" s="39" t="s">
        <v>12</v>
      </c>
      <c r="C40" s="12">
        <v>289162803</v>
      </c>
      <c r="D40" s="12">
        <v>0</v>
      </c>
      <c r="E40" s="12">
        <v>1633288852.6600001</v>
      </c>
      <c r="F40" s="12">
        <v>88220683.189999998</v>
      </c>
      <c r="G40" s="12">
        <v>1922451607.6600001</v>
      </c>
      <c r="H40" s="12">
        <v>88220635.189999998</v>
      </c>
    </row>
    <row r="41" spans="1:8" ht="13.05" customHeight="1">
      <c r="A41" s="39" t="s">
        <v>48</v>
      </c>
      <c r="B41" s="39" t="s">
        <v>12</v>
      </c>
      <c r="C41" s="13">
        <v>0</v>
      </c>
      <c r="D41" s="13">
        <v>0</v>
      </c>
      <c r="E41" s="13">
        <v>37</v>
      </c>
      <c r="F41" s="13">
        <v>108.15</v>
      </c>
      <c r="G41" s="13">
        <v>0</v>
      </c>
      <c r="H41" s="13">
        <v>71.150000000000006</v>
      </c>
    </row>
    <row r="42" spans="1:8" ht="13.05" customHeight="1">
      <c r="A42" s="39" t="s">
        <v>49</v>
      </c>
      <c r="B42" s="39" t="s">
        <v>12</v>
      </c>
      <c r="C42" s="13">
        <v>289162803</v>
      </c>
      <c r="D42" s="13">
        <v>0</v>
      </c>
      <c r="E42" s="40">
        <v>1545587188.22</v>
      </c>
      <c r="F42" s="13">
        <v>0</v>
      </c>
      <c r="G42" s="13">
        <v>1834749991.22</v>
      </c>
      <c r="H42" s="13">
        <v>0</v>
      </c>
    </row>
    <row r="43" spans="1:8" ht="13.05" customHeight="1">
      <c r="A43" s="39" t="s">
        <v>50</v>
      </c>
      <c r="B43" s="39" t="s">
        <v>12</v>
      </c>
      <c r="C43" s="13">
        <v>0</v>
      </c>
      <c r="D43" s="13">
        <v>0</v>
      </c>
      <c r="E43" s="13">
        <v>86763483.439999998</v>
      </c>
      <c r="F43" s="13">
        <v>0</v>
      </c>
      <c r="G43" s="13">
        <v>86763483.439999998</v>
      </c>
      <c r="H43" s="13">
        <v>0</v>
      </c>
    </row>
    <row r="44" spans="1:8" ht="13.05" customHeight="1">
      <c r="A44" s="39" t="s">
        <v>51</v>
      </c>
      <c r="B44" s="39" t="s">
        <v>12</v>
      </c>
      <c r="C44" s="13">
        <v>0</v>
      </c>
      <c r="D44" s="13">
        <v>0</v>
      </c>
      <c r="E44" s="13">
        <v>938125</v>
      </c>
      <c r="F44" s="13">
        <v>11</v>
      </c>
      <c r="G44" s="13">
        <v>938114</v>
      </c>
      <c r="H44" s="13">
        <v>0</v>
      </c>
    </row>
    <row r="45" spans="1:8" ht="13.05" customHeight="1">
      <c r="A45" s="39" t="s">
        <v>52</v>
      </c>
      <c r="B45" s="39" t="s">
        <v>12</v>
      </c>
      <c r="C45" s="13">
        <v>0</v>
      </c>
      <c r="D45" s="13">
        <v>0</v>
      </c>
      <c r="E45" s="13">
        <v>0</v>
      </c>
      <c r="F45" s="40">
        <v>84708621.629999995</v>
      </c>
      <c r="G45" s="13">
        <v>0</v>
      </c>
      <c r="H45" s="13">
        <v>84708621.629999995</v>
      </c>
    </row>
    <row r="46" spans="1:8" ht="13.05" customHeight="1">
      <c r="A46" s="39" t="s">
        <v>53</v>
      </c>
      <c r="B46" s="39" t="s">
        <v>12</v>
      </c>
      <c r="C46" s="13">
        <v>0</v>
      </c>
      <c r="D46" s="13">
        <v>0</v>
      </c>
      <c r="E46" s="13">
        <v>0</v>
      </c>
      <c r="F46" s="13">
        <v>3511942.41</v>
      </c>
      <c r="G46" s="13">
        <v>0</v>
      </c>
      <c r="H46" s="13">
        <v>3511942.41</v>
      </c>
    </row>
    <row r="47" spans="1:8" ht="13.05" customHeight="1">
      <c r="A47" s="39" t="s">
        <v>54</v>
      </c>
      <c r="B47" s="39" t="s">
        <v>12</v>
      </c>
      <c r="C47" s="13">
        <v>0</v>
      </c>
      <c r="D47" s="13">
        <v>0</v>
      </c>
      <c r="E47" s="13">
        <v>19</v>
      </c>
      <c r="F47" s="13">
        <v>0</v>
      </c>
      <c r="G47" s="13">
        <v>19</v>
      </c>
      <c r="H47" s="13">
        <v>0</v>
      </c>
    </row>
    <row r="48" spans="1:8" ht="13.05" customHeight="1">
      <c r="A48" s="38" t="s">
        <v>55</v>
      </c>
      <c r="B48" s="39" t="s">
        <v>12</v>
      </c>
      <c r="C48" s="12">
        <v>35642448</v>
      </c>
      <c r="D48" s="12">
        <v>0</v>
      </c>
      <c r="E48" s="12">
        <v>937358567.53999996</v>
      </c>
      <c r="F48" s="12">
        <v>0</v>
      </c>
      <c r="G48" s="12">
        <v>973001015.53999996</v>
      </c>
      <c r="H48" s="12">
        <v>0</v>
      </c>
    </row>
    <row r="49" spans="1:8" ht="13.05" customHeight="1">
      <c r="A49" s="39" t="s">
        <v>56</v>
      </c>
      <c r="B49" s="39" t="s">
        <v>12</v>
      </c>
      <c r="C49" s="13">
        <v>35642448</v>
      </c>
      <c r="D49" s="13">
        <v>0</v>
      </c>
      <c r="E49" s="40">
        <v>937092460.11000001</v>
      </c>
      <c r="F49" s="13">
        <v>0</v>
      </c>
      <c r="G49" s="13">
        <v>972734908.11000001</v>
      </c>
      <c r="H49" s="13">
        <v>0</v>
      </c>
    </row>
    <row r="50" spans="1:8" ht="13.05" customHeight="1">
      <c r="A50" s="39" t="s">
        <v>57</v>
      </c>
      <c r="B50" s="39" t="s">
        <v>12</v>
      </c>
      <c r="C50" s="13">
        <v>0</v>
      </c>
      <c r="D50" s="13">
        <v>0</v>
      </c>
      <c r="E50" s="13">
        <v>266107.43</v>
      </c>
      <c r="F50" s="13">
        <v>0</v>
      </c>
      <c r="G50" s="13">
        <v>266107.43</v>
      </c>
      <c r="H50" s="13">
        <v>0</v>
      </c>
    </row>
    <row r="51" spans="1:8" ht="13.05" customHeight="1">
      <c r="A51" s="38" t="s">
        <v>58</v>
      </c>
      <c r="B51" s="39" t="s">
        <v>12</v>
      </c>
      <c r="C51" s="12">
        <v>49387176</v>
      </c>
      <c r="D51" s="12">
        <v>0</v>
      </c>
      <c r="E51" s="12">
        <v>239544653.96000001</v>
      </c>
      <c r="F51" s="12">
        <v>707101.65</v>
      </c>
      <c r="G51" s="12">
        <v>288931827.45999998</v>
      </c>
      <c r="H51" s="12">
        <v>707099.15</v>
      </c>
    </row>
    <row r="52" spans="1:8" ht="13.05" customHeight="1">
      <c r="A52" s="39" t="s">
        <v>59</v>
      </c>
      <c r="B52" s="39" t="s">
        <v>12</v>
      </c>
      <c r="C52" s="13">
        <v>49144456</v>
      </c>
      <c r="D52" s="13">
        <v>0</v>
      </c>
      <c r="E52" s="13">
        <v>239463699.96000001</v>
      </c>
      <c r="F52" s="13">
        <v>0</v>
      </c>
      <c r="G52" s="13">
        <v>288608155.95999998</v>
      </c>
      <c r="H52" s="13">
        <v>0</v>
      </c>
    </row>
    <row r="53" spans="1:8" ht="13.05" customHeight="1">
      <c r="A53" s="39" t="s">
        <v>60</v>
      </c>
      <c r="B53" s="39" t="s">
        <v>12</v>
      </c>
      <c r="C53" s="13">
        <v>0</v>
      </c>
      <c r="D53" s="13">
        <v>0</v>
      </c>
      <c r="E53" s="13">
        <v>0</v>
      </c>
      <c r="F53" s="13">
        <v>707096.1</v>
      </c>
      <c r="G53" s="13">
        <v>0</v>
      </c>
      <c r="H53" s="13">
        <v>707096.1</v>
      </c>
    </row>
    <row r="54" spans="1:8" ht="13.05" customHeight="1">
      <c r="A54" s="39" t="s">
        <v>61</v>
      </c>
      <c r="B54" s="39" t="s">
        <v>12</v>
      </c>
      <c r="C54" s="13">
        <v>0</v>
      </c>
      <c r="D54" s="13">
        <v>0</v>
      </c>
      <c r="E54" s="13">
        <v>2.5</v>
      </c>
      <c r="F54" s="13">
        <v>5.55</v>
      </c>
      <c r="G54" s="13">
        <v>0</v>
      </c>
      <c r="H54" s="13">
        <v>3.05</v>
      </c>
    </row>
    <row r="55" spans="1:8" ht="13.05" customHeight="1">
      <c r="A55" s="39" t="s">
        <v>62</v>
      </c>
      <c r="B55" s="39" t="s">
        <v>12</v>
      </c>
      <c r="C55" s="13">
        <v>242720</v>
      </c>
      <c r="D55" s="13">
        <v>0</v>
      </c>
      <c r="E55" s="13">
        <v>0</v>
      </c>
      <c r="F55" s="13">
        <v>0</v>
      </c>
      <c r="G55" s="13">
        <v>242720</v>
      </c>
      <c r="H55" s="13">
        <v>0</v>
      </c>
    </row>
    <row r="56" spans="1:8" ht="13.05" customHeight="1">
      <c r="A56" s="39" t="s">
        <v>63</v>
      </c>
      <c r="B56" s="39" t="s">
        <v>64</v>
      </c>
      <c r="C56" s="13">
        <v>0</v>
      </c>
      <c r="D56" s="13">
        <v>0</v>
      </c>
      <c r="E56" s="13">
        <v>80951.5</v>
      </c>
      <c r="F56" s="13">
        <v>0</v>
      </c>
      <c r="G56" s="13">
        <v>80951.5</v>
      </c>
      <c r="H56" s="13">
        <v>0</v>
      </c>
    </row>
    <row r="57" spans="1:8" ht="13.05" customHeight="1">
      <c r="A57" s="43" t="s">
        <v>65</v>
      </c>
      <c r="B57" s="44"/>
      <c r="C57" s="12">
        <v>552492110.13</v>
      </c>
      <c r="D57" s="12">
        <v>2303401521.5900002</v>
      </c>
      <c r="E57" s="12">
        <v>3644211865.0599999</v>
      </c>
      <c r="F57" s="12">
        <v>3644211865.0599999</v>
      </c>
      <c r="G57" s="12">
        <v>3620870700.3099999</v>
      </c>
      <c r="H57" s="12">
        <v>5371780111.7700005</v>
      </c>
    </row>
    <row r="58" spans="1:8" ht="12" customHeight="1">
      <c r="A58" s="45" t="s">
        <v>111</v>
      </c>
      <c r="B58" s="46"/>
      <c r="C58" s="46"/>
      <c r="D58" s="46"/>
      <c r="E58" s="46"/>
      <c r="F58" s="46"/>
      <c r="G58" s="46"/>
      <c r="H58" s="46"/>
    </row>
  </sheetData>
  <mergeCells count="11">
    <mergeCell ref="A57:B57"/>
    <mergeCell ref="A58:H58"/>
    <mergeCell ref="A1:H1"/>
    <mergeCell ref="A2:H2"/>
    <mergeCell ref="A3:H3"/>
    <mergeCell ref="A4:C4"/>
    <mergeCell ref="A5:A6"/>
    <mergeCell ref="B5:B6"/>
    <mergeCell ref="C5:D5"/>
    <mergeCell ref="E5:F5"/>
    <mergeCell ref="G5:H5"/>
  </mergeCells>
  <pageMargins left="0" right="0" top="0" bottom="0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9"/>
  <sheetViews>
    <sheetView topLeftCell="A8" workbookViewId="0">
      <selection activeCell="A33" sqref="A33:A38"/>
    </sheetView>
  </sheetViews>
  <sheetFormatPr defaultRowHeight="14.4"/>
  <cols>
    <col min="1" max="1" width="37.33203125" style="3" customWidth="1"/>
    <col min="2" max="2" width="10.6640625" style="3" customWidth="1"/>
    <col min="3" max="8" width="15.44140625" style="3" customWidth="1"/>
    <col min="9" max="16384" width="8.88671875" style="3"/>
  </cols>
  <sheetData>
    <row r="1" spans="1:8" ht="18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13.05" customHeight="1">
      <c r="A2" s="4" t="s">
        <v>1</v>
      </c>
      <c r="B2" s="5"/>
      <c r="C2" s="5"/>
      <c r="D2" s="5"/>
      <c r="E2" s="5"/>
      <c r="F2" s="5"/>
      <c r="G2" s="5"/>
      <c r="H2" s="5"/>
    </row>
    <row r="3" spans="1:8" ht="13.05" customHeight="1">
      <c r="A3" s="6" t="s">
        <v>2</v>
      </c>
      <c r="B3" s="7"/>
      <c r="C3" s="7"/>
      <c r="D3" s="7"/>
      <c r="E3" s="7"/>
      <c r="F3" s="7"/>
      <c r="G3" s="7"/>
      <c r="H3" s="7"/>
    </row>
    <row r="4" spans="1:8" ht="16.95" customHeight="1">
      <c r="A4" s="6" t="s">
        <v>66</v>
      </c>
      <c r="B4" s="7"/>
      <c r="C4" s="7"/>
      <c r="D4" s="8"/>
      <c r="E4" s="8"/>
      <c r="F4" s="8"/>
      <c r="G4" s="8"/>
      <c r="H4" s="8"/>
    </row>
    <row r="5" spans="1:8" ht="13.95" customHeight="1">
      <c r="C5" s="4" t="s">
        <v>6</v>
      </c>
      <c r="D5" s="5"/>
      <c r="E5" s="4" t="s">
        <v>7</v>
      </c>
      <c r="F5" s="5"/>
      <c r="G5" s="4" t="s">
        <v>8</v>
      </c>
      <c r="H5" s="5"/>
    </row>
    <row r="6" spans="1:8" ht="13.05" customHeight="1">
      <c r="A6" s="4" t="s">
        <v>4</v>
      </c>
      <c r="B6" s="4" t="s">
        <v>5</v>
      </c>
      <c r="C6" s="9" t="s">
        <v>9</v>
      </c>
      <c r="D6" s="9" t="s">
        <v>10</v>
      </c>
      <c r="E6" s="9" t="s">
        <v>9</v>
      </c>
      <c r="F6" s="9" t="s">
        <v>10</v>
      </c>
      <c r="G6" s="9" t="s">
        <v>9</v>
      </c>
      <c r="H6" s="9" t="s">
        <v>10</v>
      </c>
    </row>
    <row r="7" spans="1:8" ht="13.05" customHeight="1">
      <c r="A7" s="10" t="s">
        <v>11</v>
      </c>
      <c r="B7" s="11" t="s">
        <v>12</v>
      </c>
      <c r="C7" s="12">
        <v>0</v>
      </c>
      <c r="D7" s="12">
        <v>0</v>
      </c>
      <c r="E7" s="12">
        <v>116994150.48999999</v>
      </c>
      <c r="F7" s="12">
        <v>0</v>
      </c>
      <c r="G7" s="12">
        <v>116994150.48999999</v>
      </c>
      <c r="H7" s="12">
        <v>0</v>
      </c>
    </row>
    <row r="8" spans="1:8" ht="13.05" customHeight="1">
      <c r="A8" s="10" t="s">
        <v>13</v>
      </c>
      <c r="B8" s="11" t="s">
        <v>12</v>
      </c>
      <c r="C8" s="12">
        <v>0</v>
      </c>
      <c r="D8" s="12">
        <v>0</v>
      </c>
      <c r="E8" s="12">
        <v>116994150.48999999</v>
      </c>
      <c r="F8" s="12">
        <v>0</v>
      </c>
      <c r="G8" s="12">
        <v>116994150.48999999</v>
      </c>
      <c r="H8" s="12">
        <v>0</v>
      </c>
    </row>
    <row r="9" spans="1:8" ht="13.05" customHeight="1">
      <c r="A9" s="10" t="s">
        <v>14</v>
      </c>
      <c r="B9" s="11" t="s">
        <v>12</v>
      </c>
      <c r="C9" s="12">
        <v>0</v>
      </c>
      <c r="D9" s="12">
        <v>0</v>
      </c>
      <c r="E9" s="12">
        <v>732798.44</v>
      </c>
      <c r="F9" s="12">
        <v>0</v>
      </c>
      <c r="G9" s="12">
        <v>732798.44</v>
      </c>
      <c r="H9" s="12">
        <v>0</v>
      </c>
    </row>
    <row r="10" spans="1:8" ht="13.05" customHeight="1">
      <c r="A10" s="11" t="s">
        <v>16</v>
      </c>
      <c r="B10" s="11" t="s">
        <v>12</v>
      </c>
      <c r="C10" s="13">
        <v>0</v>
      </c>
      <c r="D10" s="13">
        <v>0</v>
      </c>
      <c r="E10" s="13">
        <v>732798.44</v>
      </c>
      <c r="F10" s="13">
        <v>0</v>
      </c>
      <c r="G10" s="13">
        <v>732798.44</v>
      </c>
      <c r="H10" s="13">
        <v>0</v>
      </c>
    </row>
    <row r="11" spans="1:8" ht="13.05" customHeight="1">
      <c r="A11" s="10" t="s">
        <v>18</v>
      </c>
      <c r="B11" s="11" t="s">
        <v>12</v>
      </c>
      <c r="C11" s="12">
        <v>0</v>
      </c>
      <c r="D11" s="12">
        <v>0</v>
      </c>
      <c r="E11" s="12">
        <v>837659.52</v>
      </c>
      <c r="F11" s="12">
        <v>0</v>
      </c>
      <c r="G11" s="12">
        <v>837659.52</v>
      </c>
      <c r="H11" s="12">
        <v>0</v>
      </c>
    </row>
    <row r="12" spans="1:8" ht="13.05" customHeight="1">
      <c r="A12" s="11" t="s">
        <v>19</v>
      </c>
      <c r="B12" s="11" t="s">
        <v>12</v>
      </c>
      <c r="C12" s="13">
        <v>0</v>
      </c>
      <c r="D12" s="13">
        <v>0</v>
      </c>
      <c r="E12" s="13">
        <v>275184.08</v>
      </c>
      <c r="F12" s="13">
        <v>0</v>
      </c>
      <c r="G12" s="13">
        <v>275184.08</v>
      </c>
      <c r="H12" s="13">
        <v>0</v>
      </c>
    </row>
    <row r="13" spans="1:8" ht="13.05" customHeight="1">
      <c r="A13" s="11" t="s">
        <v>20</v>
      </c>
      <c r="B13" s="11" t="s">
        <v>12</v>
      </c>
      <c r="C13" s="13">
        <v>0</v>
      </c>
      <c r="D13" s="13">
        <v>0</v>
      </c>
      <c r="E13" s="13">
        <v>65296.08</v>
      </c>
      <c r="F13" s="13">
        <v>0</v>
      </c>
      <c r="G13" s="13">
        <v>65296.08</v>
      </c>
      <c r="H13" s="13">
        <v>0</v>
      </c>
    </row>
    <row r="14" spans="1:8" ht="13.05" customHeight="1">
      <c r="A14" s="11" t="s">
        <v>24</v>
      </c>
      <c r="B14" s="11" t="s">
        <v>12</v>
      </c>
      <c r="C14" s="13">
        <v>0</v>
      </c>
      <c r="D14" s="13">
        <v>0</v>
      </c>
      <c r="E14" s="13">
        <v>481254.7</v>
      </c>
      <c r="F14" s="13">
        <v>0</v>
      </c>
      <c r="G14" s="13">
        <v>481254.7</v>
      </c>
      <c r="H14" s="13">
        <v>0</v>
      </c>
    </row>
    <row r="15" spans="1:8" ht="13.05" customHeight="1">
      <c r="A15" s="11" t="s">
        <v>25</v>
      </c>
      <c r="B15" s="11" t="s">
        <v>12</v>
      </c>
      <c r="C15" s="13">
        <v>0</v>
      </c>
      <c r="D15" s="13">
        <v>0</v>
      </c>
      <c r="E15" s="13">
        <v>15924.66</v>
      </c>
      <c r="F15" s="13">
        <v>0</v>
      </c>
      <c r="G15" s="13">
        <v>15924.66</v>
      </c>
      <c r="H15" s="13">
        <v>0</v>
      </c>
    </row>
    <row r="16" spans="1:8" ht="13.05" customHeight="1">
      <c r="A16" s="10" t="s">
        <v>30</v>
      </c>
      <c r="B16" s="11" t="s">
        <v>12</v>
      </c>
      <c r="C16" s="12">
        <v>0</v>
      </c>
      <c r="D16" s="12">
        <v>0</v>
      </c>
      <c r="E16" s="12">
        <v>41603.840000000004</v>
      </c>
      <c r="F16" s="12">
        <v>0</v>
      </c>
      <c r="G16" s="12">
        <v>41603.840000000004</v>
      </c>
      <c r="H16" s="12">
        <v>0</v>
      </c>
    </row>
    <row r="17" spans="1:8" ht="13.05" customHeight="1">
      <c r="A17" s="11" t="s">
        <v>32</v>
      </c>
      <c r="B17" s="11" t="s">
        <v>12</v>
      </c>
      <c r="C17" s="13">
        <v>0</v>
      </c>
      <c r="D17" s="13">
        <v>0</v>
      </c>
      <c r="E17" s="13">
        <v>41169.68</v>
      </c>
      <c r="F17" s="13">
        <v>0</v>
      </c>
      <c r="G17" s="13">
        <v>41169.68</v>
      </c>
      <c r="H17" s="13">
        <v>0</v>
      </c>
    </row>
    <row r="18" spans="1:8" ht="13.05" customHeight="1">
      <c r="A18" s="11" t="s">
        <v>33</v>
      </c>
      <c r="B18" s="11" t="s">
        <v>12</v>
      </c>
      <c r="C18" s="13">
        <v>0</v>
      </c>
      <c r="D18" s="13">
        <v>0</v>
      </c>
      <c r="E18" s="13">
        <v>434.16</v>
      </c>
      <c r="F18" s="13">
        <v>0</v>
      </c>
      <c r="G18" s="13">
        <v>434.16</v>
      </c>
      <c r="H18" s="13">
        <v>0</v>
      </c>
    </row>
    <row r="19" spans="1:8" ht="13.05" customHeight="1">
      <c r="A19" s="10" t="s">
        <v>47</v>
      </c>
      <c r="B19" s="11" t="s">
        <v>12</v>
      </c>
      <c r="C19" s="12">
        <v>0</v>
      </c>
      <c r="D19" s="12">
        <v>0</v>
      </c>
      <c r="E19" s="12">
        <v>89962223.599999994</v>
      </c>
      <c r="F19" s="12">
        <v>0</v>
      </c>
      <c r="G19" s="12">
        <v>89962223.599999994</v>
      </c>
      <c r="H19" s="12">
        <v>0</v>
      </c>
    </row>
    <row r="20" spans="1:8" ht="13.05" customHeight="1">
      <c r="A20" s="14" t="s">
        <v>49</v>
      </c>
      <c r="B20" s="14" t="s">
        <v>12</v>
      </c>
      <c r="C20" s="15">
        <v>0</v>
      </c>
      <c r="D20" s="15">
        <v>0</v>
      </c>
      <c r="E20" s="15">
        <v>84059292.329999998</v>
      </c>
      <c r="F20" s="15">
        <v>0</v>
      </c>
      <c r="G20" s="15">
        <v>84059292.329999998</v>
      </c>
      <c r="H20" s="15">
        <v>0</v>
      </c>
    </row>
    <row r="21" spans="1:8" ht="13.05" customHeight="1">
      <c r="A21" s="11" t="s">
        <v>50</v>
      </c>
      <c r="B21" s="11" t="s">
        <v>12</v>
      </c>
      <c r="C21" s="13">
        <v>0</v>
      </c>
      <c r="D21" s="13">
        <v>0</v>
      </c>
      <c r="E21" s="13">
        <v>5901675.2699999996</v>
      </c>
      <c r="F21" s="13">
        <v>0</v>
      </c>
      <c r="G21" s="13">
        <v>5901675.2699999996</v>
      </c>
      <c r="H21" s="13">
        <v>0</v>
      </c>
    </row>
    <row r="22" spans="1:8" ht="13.05" customHeight="1">
      <c r="A22" s="11" t="s">
        <v>51</v>
      </c>
      <c r="B22" s="11" t="s">
        <v>12</v>
      </c>
      <c r="C22" s="13">
        <v>0</v>
      </c>
      <c r="D22" s="13">
        <v>0</v>
      </c>
      <c r="E22" s="13">
        <v>1256</v>
      </c>
      <c r="F22" s="13">
        <v>0</v>
      </c>
      <c r="G22" s="13">
        <v>1256</v>
      </c>
      <c r="H22" s="13">
        <v>0</v>
      </c>
    </row>
    <row r="23" spans="1:8" ht="13.05" customHeight="1">
      <c r="A23" s="10" t="s">
        <v>55</v>
      </c>
      <c r="B23" s="11" t="s">
        <v>12</v>
      </c>
      <c r="C23" s="12">
        <v>0</v>
      </c>
      <c r="D23" s="12">
        <v>0</v>
      </c>
      <c r="E23" s="12">
        <v>4296674.7700000005</v>
      </c>
      <c r="F23" s="12">
        <v>0</v>
      </c>
      <c r="G23" s="12">
        <v>4296674.7700000005</v>
      </c>
      <c r="H23" s="12">
        <v>0</v>
      </c>
    </row>
    <row r="24" spans="1:8" ht="13.05" customHeight="1">
      <c r="A24" s="14" t="s">
        <v>56</v>
      </c>
      <c r="B24" s="14" t="s">
        <v>12</v>
      </c>
      <c r="C24" s="15">
        <v>0</v>
      </c>
      <c r="D24" s="15">
        <v>0</v>
      </c>
      <c r="E24" s="15">
        <v>4293761.16</v>
      </c>
      <c r="F24" s="15">
        <v>0</v>
      </c>
      <c r="G24" s="15">
        <v>4293761.16</v>
      </c>
      <c r="H24" s="15">
        <v>0</v>
      </c>
    </row>
    <row r="25" spans="1:8" ht="13.05" customHeight="1">
      <c r="A25" s="11" t="s">
        <v>57</v>
      </c>
      <c r="B25" s="11" t="s">
        <v>12</v>
      </c>
      <c r="C25" s="13">
        <v>0</v>
      </c>
      <c r="D25" s="13">
        <v>0</v>
      </c>
      <c r="E25" s="13">
        <v>2913.61</v>
      </c>
      <c r="F25" s="13">
        <v>0</v>
      </c>
      <c r="G25" s="13">
        <v>2913.61</v>
      </c>
      <c r="H25" s="13">
        <v>0</v>
      </c>
    </row>
    <row r="26" spans="1:8" ht="13.05" customHeight="1">
      <c r="A26" s="10" t="s">
        <v>58</v>
      </c>
      <c r="B26" s="11" t="s">
        <v>12</v>
      </c>
      <c r="C26" s="12">
        <v>0</v>
      </c>
      <c r="D26" s="12">
        <v>0</v>
      </c>
      <c r="E26" s="12">
        <v>21123190.32</v>
      </c>
      <c r="F26" s="12">
        <v>0</v>
      </c>
      <c r="G26" s="12">
        <v>21123190.32</v>
      </c>
      <c r="H26" s="12">
        <v>0</v>
      </c>
    </row>
    <row r="27" spans="1:8" ht="13.05" customHeight="1">
      <c r="A27" s="11" t="s">
        <v>59</v>
      </c>
      <c r="B27" s="11" t="s">
        <v>12</v>
      </c>
      <c r="C27" s="13">
        <v>0</v>
      </c>
      <c r="D27" s="13">
        <v>0</v>
      </c>
      <c r="E27" s="13">
        <v>21123190.32</v>
      </c>
      <c r="F27" s="13">
        <v>0</v>
      </c>
      <c r="G27" s="13">
        <v>21123190.32</v>
      </c>
      <c r="H27" s="13">
        <v>0</v>
      </c>
    </row>
    <row r="28" spans="1:8" ht="13.05" customHeight="1">
      <c r="A28" s="4" t="s">
        <v>65</v>
      </c>
      <c r="B28" s="5"/>
      <c r="C28" s="12">
        <v>0</v>
      </c>
      <c r="D28" s="12">
        <v>0</v>
      </c>
      <c r="E28" s="12">
        <v>120503974.95999999</v>
      </c>
      <c r="F28" s="12">
        <v>120503974.95999999</v>
      </c>
      <c r="G28" s="12">
        <v>120503974.95999999</v>
      </c>
      <c r="H28" s="12">
        <v>120503974.95999999</v>
      </c>
    </row>
    <row r="29" spans="1:8" ht="12" customHeight="1">
      <c r="A29" s="16" t="s">
        <v>67</v>
      </c>
      <c r="B29" s="17"/>
      <c r="C29" s="17"/>
      <c r="D29" s="17"/>
      <c r="E29" s="17"/>
      <c r="F29" s="17"/>
      <c r="G29" s="17"/>
      <c r="H29" s="17"/>
    </row>
  </sheetData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2" sqref="D22"/>
    </sheetView>
  </sheetViews>
  <sheetFormatPr defaultRowHeight="14.4"/>
  <cols>
    <col min="1" max="1" width="30.21875" bestFit="1" customWidth="1"/>
    <col min="2" max="2" width="16.33203125" bestFit="1" customWidth="1"/>
    <col min="3" max="3" width="14.88671875" bestFit="1" customWidth="1"/>
    <col min="4" max="4" width="16.77734375" bestFit="1" customWidth="1"/>
    <col min="5" max="5" width="11.33203125" bestFit="1" customWidth="1"/>
  </cols>
  <sheetData>
    <row r="1" spans="1:5">
      <c r="A1" s="18"/>
      <c r="B1" s="19"/>
      <c r="C1" s="19"/>
      <c r="D1" s="19"/>
      <c r="E1" s="18"/>
    </row>
    <row r="2" spans="1:5">
      <c r="A2" s="20" t="s">
        <v>68</v>
      </c>
      <c r="B2" s="21" t="s">
        <v>69</v>
      </c>
      <c r="C2" s="21" t="s">
        <v>70</v>
      </c>
      <c r="D2" s="21" t="s">
        <v>114</v>
      </c>
      <c r="E2" s="18"/>
    </row>
    <row r="3" spans="1:5">
      <c r="A3" s="22" t="s">
        <v>49</v>
      </c>
      <c r="B3" s="23">
        <f>'Corporate ofice (PN) oct23'!E42</f>
        <v>1545587188.22</v>
      </c>
      <c r="C3" s="23">
        <v>0</v>
      </c>
      <c r="D3" s="19"/>
      <c r="E3" s="18"/>
    </row>
    <row r="4" spans="1:5">
      <c r="A4" s="22" t="s">
        <v>52</v>
      </c>
      <c r="B4" s="23">
        <v>0</v>
      </c>
      <c r="C4" s="23">
        <f>[1]TrialBalanceDetails!$F$45</f>
        <v>84708621.629999995</v>
      </c>
      <c r="D4" s="19"/>
      <c r="E4" s="34">
        <f>C4-[1]TrialBalanceDetails!$F$45</f>
        <v>0</v>
      </c>
    </row>
    <row r="5" spans="1:5">
      <c r="A5" s="22" t="s">
        <v>56</v>
      </c>
      <c r="B5" s="23">
        <f>[1]TrialBalanceDetails!$E$49</f>
        <v>937092460.11000001</v>
      </c>
      <c r="C5" s="23">
        <v>0</v>
      </c>
      <c r="D5" s="19"/>
      <c r="E5" s="18"/>
    </row>
    <row r="6" spans="1:5">
      <c r="A6" s="18"/>
      <c r="B6" s="19"/>
      <c r="C6" s="19"/>
      <c r="D6" s="19"/>
      <c r="E6" s="18"/>
    </row>
    <row r="7" spans="1:5">
      <c r="A7" s="18"/>
      <c r="B7" s="19">
        <f>SUM(B3:B6)</f>
        <v>2482679648.3299999</v>
      </c>
      <c r="C7" s="19">
        <f>SUM(C3:C6)</f>
        <v>84708621.629999995</v>
      </c>
      <c r="D7" s="24">
        <f>B7-C7</f>
        <v>2397971026.6999998</v>
      </c>
      <c r="E7" s="18"/>
    </row>
    <row r="8" spans="1:5">
      <c r="A8" s="18"/>
      <c r="B8" s="19"/>
      <c r="C8" s="19"/>
      <c r="D8" s="19"/>
      <c r="E8" s="18"/>
    </row>
    <row r="9" spans="1:5">
      <c r="A9" s="18"/>
      <c r="B9" s="19"/>
      <c r="C9" s="19"/>
      <c r="D9" s="19"/>
      <c r="E9" s="18"/>
    </row>
    <row r="10" spans="1:5">
      <c r="A10" s="20" t="s">
        <v>71</v>
      </c>
      <c r="B10" s="19"/>
      <c r="C10" s="19"/>
      <c r="D10" s="19"/>
      <c r="E10" s="18"/>
    </row>
    <row r="11" spans="1:5">
      <c r="A11" s="25" t="s">
        <v>49</v>
      </c>
      <c r="B11" s="26">
        <f>'AN to HO oct23'!E20</f>
        <v>84059292.329999998</v>
      </c>
      <c r="C11" s="26">
        <v>0</v>
      </c>
      <c r="D11" s="26"/>
      <c r="E11" s="18"/>
    </row>
    <row r="12" spans="1:5">
      <c r="A12" s="25" t="s">
        <v>56</v>
      </c>
      <c r="B12" s="26">
        <f>'AN to HO oct23'!E24</f>
        <v>4293761.16</v>
      </c>
      <c r="C12" s="26">
        <v>0</v>
      </c>
      <c r="D12" s="19"/>
      <c r="E12" s="18"/>
    </row>
    <row r="13" spans="1:5">
      <c r="A13" s="18"/>
      <c r="B13" s="19"/>
      <c r="C13" s="19"/>
      <c r="D13" s="19"/>
      <c r="E13" s="18"/>
    </row>
    <row r="14" spans="1:5">
      <c r="A14" s="18"/>
      <c r="B14" s="19">
        <f>SUM(B11:B13)</f>
        <v>88353053.489999995</v>
      </c>
      <c r="C14" s="19">
        <f>SUM(C11:C13)</f>
        <v>0</v>
      </c>
      <c r="D14" s="24">
        <f>B14-C14</f>
        <v>88353053.489999995</v>
      </c>
      <c r="E14" s="42"/>
    </row>
    <row r="15" spans="1:5">
      <c r="A15" s="18"/>
      <c r="B15" s="19"/>
      <c r="C15" s="19"/>
      <c r="D15" s="19"/>
      <c r="E15" s="18"/>
    </row>
    <row r="16" spans="1:5">
      <c r="A16" s="18"/>
      <c r="B16" s="19"/>
      <c r="C16" s="19"/>
      <c r="D16" s="35">
        <f>D7-D14</f>
        <v>2309617973.21</v>
      </c>
      <c r="E16" s="18" t="s">
        <v>113</v>
      </c>
    </row>
    <row r="17" spans="1:5">
      <c r="A17" s="18"/>
      <c r="B17" s="19"/>
      <c r="C17" s="19"/>
      <c r="D17" s="19"/>
      <c r="E17" s="18"/>
    </row>
    <row r="18" spans="1:5">
      <c r="D18" s="32">
        <f>Productgroupwise_Avg_Rate170255!M14</f>
        <v>2397971026.6999998</v>
      </c>
      <c r="E18" t="s">
        <v>112</v>
      </c>
    </row>
    <row r="20" spans="1:5">
      <c r="D20" s="41">
        <f>D18-D16</f>
        <v>88353053.489999771</v>
      </c>
    </row>
    <row r="22" spans="1:5">
      <c r="D22" s="33">
        <f>D20-D14</f>
        <v>-2.2351741790771484E-7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59"/>
  <sheetViews>
    <sheetView tabSelected="1" topLeftCell="C1" workbookViewId="0">
      <selection activeCell="C4" sqref="C4"/>
    </sheetView>
  </sheetViews>
  <sheetFormatPr defaultRowHeight="14.4"/>
  <cols>
    <col min="1" max="1" width="7.21875" style="3" customWidth="1"/>
    <col min="2" max="2" width="10.88671875" style="3" bestFit="1" customWidth="1"/>
    <col min="3" max="3" width="11.88671875" style="3" bestFit="1" customWidth="1"/>
    <col min="4" max="4" width="10.33203125" style="3" bestFit="1" customWidth="1"/>
    <col min="5" max="5" width="23.6640625" style="3" bestFit="1" customWidth="1"/>
    <col min="6" max="6" width="17.77734375" style="3" customWidth="1"/>
    <col min="7" max="7" width="12" style="3" bestFit="1" customWidth="1"/>
    <col min="8" max="8" width="10.21875" style="3" bestFit="1" customWidth="1"/>
    <col min="9" max="9" width="12" style="3" bestFit="1" customWidth="1"/>
    <col min="10" max="10" width="10" style="3" bestFit="1" customWidth="1"/>
    <col min="11" max="13" width="12" style="3" bestFit="1" customWidth="1"/>
    <col min="14" max="14" width="17.109375" style="3" bestFit="1" customWidth="1"/>
    <col min="15" max="15" width="17.21875" style="3" bestFit="1" customWidth="1"/>
    <col min="16" max="16" width="18.109375" style="3" bestFit="1" customWidth="1"/>
    <col min="17" max="17" width="18.21875" style="3" bestFit="1" customWidth="1"/>
    <col min="18" max="16384" width="8.88671875" style="3"/>
  </cols>
  <sheetData>
    <row r="1" spans="1:17">
      <c r="A1" s="27" t="s">
        <v>72</v>
      </c>
      <c r="B1" s="27" t="s">
        <v>73</v>
      </c>
      <c r="C1" s="27" t="s">
        <v>74</v>
      </c>
      <c r="D1" s="27" t="s">
        <v>75</v>
      </c>
      <c r="E1" s="27" t="s">
        <v>76</v>
      </c>
      <c r="F1" s="27" t="s">
        <v>77</v>
      </c>
      <c r="G1" s="27" t="s">
        <v>78</v>
      </c>
      <c r="H1" s="27" t="s">
        <v>79</v>
      </c>
      <c r="I1" s="27" t="s">
        <v>80</v>
      </c>
      <c r="J1" s="27" t="s">
        <v>81</v>
      </c>
      <c r="K1" s="27" t="s">
        <v>82</v>
      </c>
      <c r="L1" s="27" t="s">
        <v>83</v>
      </c>
      <c r="M1" s="27" t="s">
        <v>84</v>
      </c>
      <c r="N1" s="27" t="s">
        <v>85</v>
      </c>
      <c r="O1" s="27" t="s">
        <v>86</v>
      </c>
      <c r="P1" s="27" t="s">
        <v>87</v>
      </c>
      <c r="Q1" s="27" t="s">
        <v>88</v>
      </c>
    </row>
    <row r="2" spans="1:17">
      <c r="A2" s="3">
        <v>9478</v>
      </c>
      <c r="B2" s="3">
        <v>132</v>
      </c>
      <c r="C2" s="28">
        <v>45202</v>
      </c>
      <c r="D2" s="28">
        <v>45230</v>
      </c>
      <c r="E2" s="3" t="s">
        <v>89</v>
      </c>
      <c r="F2" s="3" t="s">
        <v>90</v>
      </c>
      <c r="G2" s="3">
        <v>6039.59</v>
      </c>
      <c r="H2" s="3">
        <v>5974.6</v>
      </c>
      <c r="J2" s="3">
        <v>22975.114000000001</v>
      </c>
      <c r="N2" s="3">
        <v>0</v>
      </c>
      <c r="O2" s="3">
        <v>0</v>
      </c>
      <c r="P2" s="3">
        <v>10432.953</v>
      </c>
      <c r="Q2" s="3">
        <v>62332715.159999996</v>
      </c>
    </row>
    <row r="3" spans="1:17">
      <c r="A3" s="3">
        <v>9479</v>
      </c>
      <c r="B3" s="3">
        <v>132</v>
      </c>
      <c r="C3" s="28">
        <v>45202</v>
      </c>
      <c r="D3" s="28">
        <v>45230</v>
      </c>
      <c r="E3" s="3" t="s">
        <v>91</v>
      </c>
      <c r="F3" s="3" t="s">
        <v>90</v>
      </c>
      <c r="G3" s="3">
        <v>6053.61</v>
      </c>
      <c r="H3" s="3">
        <v>5980.09</v>
      </c>
      <c r="J3" s="3">
        <v>47678.303</v>
      </c>
      <c r="N3" s="3">
        <v>0</v>
      </c>
      <c r="O3" s="3">
        <v>0</v>
      </c>
      <c r="P3" s="3">
        <v>16809.947</v>
      </c>
      <c r="Q3" s="3">
        <v>100524981.20999999</v>
      </c>
    </row>
    <row r="4" spans="1:17">
      <c r="A4" s="3">
        <v>9480</v>
      </c>
      <c r="B4" s="3">
        <v>132</v>
      </c>
      <c r="C4" s="28">
        <v>45202</v>
      </c>
      <c r="D4" s="28">
        <v>45230</v>
      </c>
      <c r="E4" s="3" t="s">
        <v>92</v>
      </c>
      <c r="F4" s="3" t="s">
        <v>90</v>
      </c>
      <c r="H4" s="3">
        <v>5425.8</v>
      </c>
      <c r="K4" s="3">
        <v>6936417.6600000001</v>
      </c>
      <c r="L4" s="3">
        <v>564071.81000000006</v>
      </c>
      <c r="M4" s="3">
        <v>6372345.8499999996</v>
      </c>
      <c r="N4" s="3">
        <v>-103.961</v>
      </c>
      <c r="O4" s="3">
        <v>-564071.81000000006</v>
      </c>
      <c r="P4" s="3">
        <v>0</v>
      </c>
      <c r="Q4" s="3">
        <v>0</v>
      </c>
    </row>
    <row r="5" spans="1:17">
      <c r="A5" s="3">
        <v>9481</v>
      </c>
      <c r="B5" s="3">
        <v>132</v>
      </c>
      <c r="C5" s="28">
        <v>45202</v>
      </c>
      <c r="D5" s="28">
        <v>45230</v>
      </c>
      <c r="E5" s="3" t="s">
        <v>93</v>
      </c>
      <c r="F5" s="3" t="s">
        <v>90</v>
      </c>
      <c r="G5" s="3">
        <v>6055.49</v>
      </c>
      <c r="H5" s="3">
        <v>5966.44</v>
      </c>
      <c r="J5" s="3">
        <v>24257.334999999999</v>
      </c>
      <c r="N5" s="3">
        <v>0</v>
      </c>
      <c r="O5" s="3">
        <v>0</v>
      </c>
      <c r="P5" s="3">
        <v>7276.3969999999999</v>
      </c>
      <c r="Q5" s="3">
        <v>43414181.030000001</v>
      </c>
    </row>
    <row r="6" spans="1:17">
      <c r="A6" s="3">
        <v>9482</v>
      </c>
      <c r="B6" s="3">
        <v>132</v>
      </c>
      <c r="C6" s="28">
        <v>45202</v>
      </c>
      <c r="D6" s="28">
        <v>45230</v>
      </c>
      <c r="E6" s="3" t="s">
        <v>94</v>
      </c>
      <c r="F6" s="3" t="s">
        <v>90</v>
      </c>
      <c r="G6" s="3">
        <v>6058.37</v>
      </c>
      <c r="H6" s="3">
        <v>5973.36</v>
      </c>
      <c r="J6" s="3">
        <v>38984.159</v>
      </c>
      <c r="N6" s="3">
        <v>0</v>
      </c>
      <c r="O6" s="3">
        <v>0</v>
      </c>
      <c r="P6" s="3">
        <v>11433.308999999999</v>
      </c>
      <c r="Q6" s="3">
        <v>68295229.040000007</v>
      </c>
    </row>
    <row r="7" spans="1:17">
      <c r="A7" s="3">
        <v>9483</v>
      </c>
      <c r="B7" s="3">
        <v>132</v>
      </c>
      <c r="C7" s="28">
        <v>45202</v>
      </c>
      <c r="D7" s="28">
        <v>45230</v>
      </c>
      <c r="E7" s="3" t="s">
        <v>95</v>
      </c>
      <c r="F7" s="3" t="s">
        <v>90</v>
      </c>
      <c r="G7" s="3">
        <v>6053.64</v>
      </c>
      <c r="H7" s="3">
        <v>5982.28</v>
      </c>
      <c r="J7" s="3">
        <v>30233.768</v>
      </c>
      <c r="N7" s="3">
        <v>0</v>
      </c>
      <c r="O7" s="3">
        <v>0</v>
      </c>
      <c r="P7" s="3">
        <v>10861.388999999999</v>
      </c>
      <c r="Q7" s="3">
        <v>64975890.729999997</v>
      </c>
    </row>
    <row r="8" spans="1:17">
      <c r="A8" s="3">
        <v>9484</v>
      </c>
      <c r="B8" s="3">
        <v>132</v>
      </c>
      <c r="C8" s="28">
        <v>45202</v>
      </c>
      <c r="D8" s="28">
        <v>45230</v>
      </c>
      <c r="E8" s="3" t="s">
        <v>96</v>
      </c>
      <c r="F8" s="3" t="s">
        <v>90</v>
      </c>
      <c r="G8" s="3">
        <v>6057.63</v>
      </c>
      <c r="H8" s="3">
        <v>5973.25</v>
      </c>
      <c r="J8" s="3">
        <v>16839.187999999998</v>
      </c>
      <c r="N8" s="3">
        <v>0</v>
      </c>
      <c r="O8" s="3">
        <v>0</v>
      </c>
      <c r="P8" s="3">
        <v>5038.1949999999997</v>
      </c>
      <c r="Q8" s="3">
        <v>30094410.210000001</v>
      </c>
    </row>
    <row r="9" spans="1:17">
      <c r="A9" s="3">
        <v>9485</v>
      </c>
      <c r="B9" s="3">
        <v>132</v>
      </c>
      <c r="C9" s="28">
        <v>45202</v>
      </c>
      <c r="D9" s="28">
        <v>45230</v>
      </c>
      <c r="E9" s="3" t="s">
        <v>97</v>
      </c>
      <c r="F9" s="3" t="s">
        <v>90</v>
      </c>
      <c r="G9" s="3">
        <v>6058.26</v>
      </c>
      <c r="H9" s="3">
        <v>5981.94</v>
      </c>
      <c r="J9" s="3">
        <v>23491.794999999998</v>
      </c>
      <c r="N9" s="3">
        <v>0</v>
      </c>
      <c r="O9" s="3">
        <v>0</v>
      </c>
      <c r="P9" s="3">
        <v>7441.6109999999999</v>
      </c>
      <c r="Q9" s="3">
        <v>44515288.189999998</v>
      </c>
    </row>
    <row r="10" spans="1:17">
      <c r="A10" s="3">
        <v>9486</v>
      </c>
      <c r="B10" s="3">
        <v>132</v>
      </c>
      <c r="C10" s="28">
        <v>45202</v>
      </c>
      <c r="D10" s="28">
        <v>45230</v>
      </c>
      <c r="E10" s="3" t="s">
        <v>98</v>
      </c>
      <c r="F10" s="3" t="s">
        <v>90</v>
      </c>
      <c r="G10" s="3">
        <v>6058.06</v>
      </c>
      <c r="H10" s="3">
        <v>6000.16</v>
      </c>
      <c r="J10" s="3">
        <v>10729.386</v>
      </c>
      <c r="N10" s="3">
        <v>0</v>
      </c>
      <c r="O10" s="3">
        <v>0</v>
      </c>
      <c r="P10" s="3">
        <v>4084.8620000000001</v>
      </c>
      <c r="Q10" s="3">
        <v>24509811.600000001</v>
      </c>
    </row>
    <row r="11" spans="1:17">
      <c r="A11" s="3">
        <v>9487</v>
      </c>
      <c r="B11" s="3">
        <v>132</v>
      </c>
      <c r="C11" s="28">
        <v>45202</v>
      </c>
      <c r="D11" s="28">
        <v>45230</v>
      </c>
      <c r="E11" s="3" t="s">
        <v>99</v>
      </c>
      <c r="F11" s="3" t="s">
        <v>90</v>
      </c>
      <c r="G11" s="3">
        <v>6060.45</v>
      </c>
      <c r="H11" s="3">
        <v>5981.72</v>
      </c>
      <c r="J11" s="3">
        <v>25268.089</v>
      </c>
      <c r="N11" s="3">
        <v>0</v>
      </c>
      <c r="O11" s="3">
        <v>0</v>
      </c>
      <c r="P11" s="3">
        <v>7495.6880000000001</v>
      </c>
      <c r="Q11" s="3">
        <v>44837077.280000001</v>
      </c>
    </row>
    <row r="12" spans="1:17">
      <c r="A12" s="3">
        <v>9488</v>
      </c>
      <c r="B12" s="3">
        <v>132</v>
      </c>
      <c r="C12" s="28">
        <v>45202</v>
      </c>
      <c r="D12" s="28">
        <v>45230</v>
      </c>
      <c r="E12" s="3" t="s">
        <v>100</v>
      </c>
      <c r="F12" s="3" t="s">
        <v>90</v>
      </c>
      <c r="G12" s="3">
        <v>6044.21</v>
      </c>
      <c r="H12" s="3">
        <v>5935.08</v>
      </c>
      <c r="J12" s="3">
        <v>8614.0570000000007</v>
      </c>
      <c r="N12" s="3">
        <v>0</v>
      </c>
      <c r="O12" s="3">
        <v>0</v>
      </c>
      <c r="P12" s="3">
        <v>2685.9450000000002</v>
      </c>
      <c r="Q12" s="3">
        <v>15941285.58</v>
      </c>
    </row>
    <row r="13" spans="1:17">
      <c r="A13" s="3">
        <v>9489</v>
      </c>
      <c r="B13" s="3">
        <v>132</v>
      </c>
      <c r="C13" s="28">
        <v>45202</v>
      </c>
      <c r="D13" s="28">
        <v>45230</v>
      </c>
      <c r="E13" s="3" t="s">
        <v>101</v>
      </c>
      <c r="F13" s="3" t="s">
        <v>90</v>
      </c>
      <c r="H13" s="3">
        <v>6112.6</v>
      </c>
      <c r="N13" s="3">
        <v>0</v>
      </c>
      <c r="O13" s="3">
        <v>0</v>
      </c>
      <c r="P13" s="3">
        <v>0.5</v>
      </c>
      <c r="Q13" s="3">
        <v>3056.3</v>
      </c>
    </row>
    <row r="14" spans="1:17">
      <c r="A14" s="29">
        <v>9490</v>
      </c>
      <c r="B14" s="29">
        <v>132</v>
      </c>
      <c r="C14" s="30">
        <v>45202</v>
      </c>
      <c r="D14" s="30">
        <v>45230</v>
      </c>
      <c r="E14" s="29" t="s">
        <v>102</v>
      </c>
      <c r="F14" s="29" t="s">
        <v>90</v>
      </c>
      <c r="G14" s="29">
        <v>6093.6502924112001</v>
      </c>
      <c r="H14" s="29">
        <v>5869.13</v>
      </c>
      <c r="I14" s="29">
        <v>6093.6502924112001</v>
      </c>
      <c r="J14" s="29"/>
      <c r="K14" s="29">
        <v>2482679648.3299999</v>
      </c>
      <c r="L14" s="29">
        <v>84708621.629999995</v>
      </c>
      <c r="M14" s="31">
        <v>2397971026.6999998</v>
      </c>
      <c r="N14" s="29">
        <v>393519.63299999997</v>
      </c>
      <c r="O14" s="29">
        <v>2309617972.21</v>
      </c>
      <c r="P14" s="29">
        <v>0</v>
      </c>
      <c r="Q14" s="29">
        <v>0</v>
      </c>
    </row>
    <row r="15" spans="1:17" hidden="1">
      <c r="A15" s="3">
        <v>9491</v>
      </c>
      <c r="B15" s="3">
        <v>132</v>
      </c>
      <c r="C15" s="28">
        <v>45202</v>
      </c>
      <c r="D15" s="28">
        <v>45230</v>
      </c>
      <c r="E15" s="3" t="s">
        <v>89</v>
      </c>
      <c r="F15" s="3" t="s">
        <v>103</v>
      </c>
      <c r="H15" s="3">
        <v>2954.5</v>
      </c>
      <c r="J15" s="3">
        <v>0</v>
      </c>
      <c r="N15" s="3">
        <v>0</v>
      </c>
      <c r="O15" s="3">
        <v>0</v>
      </c>
      <c r="P15" s="3">
        <v>23.65</v>
      </c>
      <c r="Q15" s="3">
        <v>69874</v>
      </c>
    </row>
    <row r="16" spans="1:17" hidden="1">
      <c r="A16" s="3">
        <v>9492</v>
      </c>
      <c r="B16" s="3">
        <v>132</v>
      </c>
      <c r="C16" s="28">
        <v>45202</v>
      </c>
      <c r="D16" s="28">
        <v>45230</v>
      </c>
      <c r="E16" s="3" t="s">
        <v>91</v>
      </c>
      <c r="F16" s="3" t="s">
        <v>103</v>
      </c>
      <c r="H16" s="3">
        <v>3221.65</v>
      </c>
      <c r="J16" s="3">
        <v>0</v>
      </c>
      <c r="N16" s="3">
        <v>0</v>
      </c>
      <c r="O16" s="3">
        <v>0</v>
      </c>
      <c r="P16" s="3">
        <v>28.23</v>
      </c>
      <c r="Q16" s="3">
        <v>90947.25</v>
      </c>
    </row>
    <row r="17" spans="1:17" hidden="1">
      <c r="A17" s="3">
        <v>9493</v>
      </c>
      <c r="B17" s="3">
        <v>132</v>
      </c>
      <c r="C17" s="28">
        <v>45202</v>
      </c>
      <c r="D17" s="28">
        <v>45230</v>
      </c>
      <c r="E17" s="3" t="s">
        <v>94</v>
      </c>
      <c r="F17" s="3" t="s">
        <v>103</v>
      </c>
      <c r="H17" s="3">
        <v>16875</v>
      </c>
      <c r="J17" s="3">
        <v>0</v>
      </c>
      <c r="N17" s="3">
        <v>0</v>
      </c>
      <c r="O17" s="3">
        <v>0</v>
      </c>
      <c r="P17" s="3">
        <v>3.06</v>
      </c>
      <c r="Q17" s="3">
        <v>51637.5</v>
      </c>
    </row>
    <row r="18" spans="1:17" hidden="1">
      <c r="A18" s="3">
        <v>9494</v>
      </c>
      <c r="B18" s="3">
        <v>132</v>
      </c>
      <c r="C18" s="28">
        <v>45202</v>
      </c>
      <c r="D18" s="28">
        <v>45230</v>
      </c>
      <c r="E18" s="3" t="s">
        <v>96</v>
      </c>
      <c r="F18" s="3" t="s">
        <v>103</v>
      </c>
      <c r="H18" s="3">
        <v>7469.56</v>
      </c>
      <c r="J18" s="3">
        <v>0</v>
      </c>
      <c r="N18" s="3">
        <v>0</v>
      </c>
      <c r="O18" s="3">
        <v>0</v>
      </c>
      <c r="P18" s="3">
        <v>6.57</v>
      </c>
      <c r="Q18" s="3">
        <v>49075</v>
      </c>
    </row>
    <row r="19" spans="1:17" hidden="1">
      <c r="A19" s="3">
        <v>9495</v>
      </c>
      <c r="B19" s="3">
        <v>132</v>
      </c>
      <c r="C19" s="28">
        <v>45202</v>
      </c>
      <c r="D19" s="28">
        <v>45230</v>
      </c>
      <c r="E19" s="3" t="s">
        <v>97</v>
      </c>
      <c r="F19" s="3" t="s">
        <v>103</v>
      </c>
      <c r="H19" s="3">
        <v>5004.42</v>
      </c>
      <c r="J19" s="3">
        <v>0</v>
      </c>
      <c r="N19" s="3">
        <v>0</v>
      </c>
      <c r="O19" s="3">
        <v>0</v>
      </c>
      <c r="P19" s="3">
        <v>11.59</v>
      </c>
      <c r="Q19" s="3">
        <v>58001.25</v>
      </c>
    </row>
    <row r="20" spans="1:17" hidden="1">
      <c r="A20" s="3">
        <v>9496</v>
      </c>
      <c r="B20" s="3">
        <v>132</v>
      </c>
      <c r="C20" s="28">
        <v>45202</v>
      </c>
      <c r="D20" s="28">
        <v>45230</v>
      </c>
      <c r="E20" s="3" t="s">
        <v>98</v>
      </c>
      <c r="F20" s="3" t="s">
        <v>103</v>
      </c>
      <c r="H20" s="3">
        <v>375</v>
      </c>
      <c r="J20" s="3">
        <v>0</v>
      </c>
      <c r="N20" s="3">
        <v>0</v>
      </c>
      <c r="O20" s="3">
        <v>0</v>
      </c>
      <c r="P20" s="3">
        <v>3.21</v>
      </c>
      <c r="Q20" s="3">
        <v>1203.75</v>
      </c>
    </row>
    <row r="21" spans="1:17" hidden="1">
      <c r="A21" s="3">
        <v>9497</v>
      </c>
      <c r="B21" s="3">
        <v>132</v>
      </c>
      <c r="C21" s="28">
        <v>45202</v>
      </c>
      <c r="D21" s="28">
        <v>45230</v>
      </c>
      <c r="E21" s="3" t="s">
        <v>99</v>
      </c>
      <c r="F21" s="3" t="s">
        <v>103</v>
      </c>
      <c r="H21" s="3">
        <v>2145.58</v>
      </c>
      <c r="J21" s="3">
        <v>0</v>
      </c>
      <c r="N21" s="3">
        <v>0</v>
      </c>
      <c r="O21" s="3">
        <v>0</v>
      </c>
      <c r="P21" s="3">
        <v>8.7200000000000006</v>
      </c>
      <c r="Q21" s="3">
        <v>18709.48</v>
      </c>
    </row>
    <row r="22" spans="1:17" hidden="1">
      <c r="A22" s="3">
        <v>9498</v>
      </c>
      <c r="B22" s="3">
        <v>132</v>
      </c>
      <c r="C22" s="28">
        <v>45202</v>
      </c>
      <c r="D22" s="28">
        <v>45230</v>
      </c>
      <c r="E22" s="3" t="s">
        <v>102</v>
      </c>
      <c r="F22" s="3" t="s">
        <v>103</v>
      </c>
      <c r="H22" s="3">
        <v>6518.99</v>
      </c>
      <c r="N22" s="3">
        <v>1009.65</v>
      </c>
      <c r="O22" s="3">
        <v>6581896.1799999997</v>
      </c>
      <c r="P22" s="3">
        <v>0</v>
      </c>
      <c r="Q22" s="3">
        <v>0</v>
      </c>
    </row>
    <row r="23" spans="1:17" hidden="1">
      <c r="A23" s="3">
        <v>9499</v>
      </c>
      <c r="B23" s="3">
        <v>132</v>
      </c>
      <c r="C23" s="28">
        <v>45202</v>
      </c>
      <c r="D23" s="28">
        <v>45230</v>
      </c>
      <c r="E23" s="3" t="s">
        <v>102</v>
      </c>
      <c r="F23" s="3" t="s">
        <v>104</v>
      </c>
      <c r="H23" s="3">
        <v>199.86</v>
      </c>
      <c r="N23" s="3">
        <v>1861.635</v>
      </c>
      <c r="O23" s="3">
        <v>372063.03</v>
      </c>
      <c r="P23" s="3">
        <v>0</v>
      </c>
      <c r="Q23" s="3">
        <v>0</v>
      </c>
    </row>
    <row r="24" spans="1:17" hidden="1">
      <c r="A24" s="3">
        <v>9500</v>
      </c>
      <c r="B24" s="3">
        <v>132</v>
      </c>
      <c r="C24" s="28">
        <v>45202</v>
      </c>
      <c r="D24" s="28">
        <v>45230</v>
      </c>
      <c r="E24" s="3" t="s">
        <v>91</v>
      </c>
      <c r="F24" s="3" t="s">
        <v>105</v>
      </c>
      <c r="H24" s="3">
        <v>0.23</v>
      </c>
      <c r="N24" s="3">
        <v>0</v>
      </c>
      <c r="O24" s="3">
        <v>0</v>
      </c>
      <c r="P24" s="3">
        <v>2.19</v>
      </c>
      <c r="Q24" s="3">
        <v>0.51</v>
      </c>
    </row>
    <row r="25" spans="1:17" hidden="1">
      <c r="A25" s="3">
        <v>9501</v>
      </c>
      <c r="B25" s="3">
        <v>132</v>
      </c>
      <c r="C25" s="28">
        <v>45202</v>
      </c>
      <c r="D25" s="28">
        <v>45230</v>
      </c>
      <c r="E25" s="3" t="s">
        <v>93</v>
      </c>
      <c r="F25" s="3" t="s">
        <v>105</v>
      </c>
      <c r="H25" s="3">
        <v>0.08</v>
      </c>
      <c r="N25" s="3">
        <v>0</v>
      </c>
      <c r="O25" s="3">
        <v>0</v>
      </c>
      <c r="P25" s="3">
        <v>2.6040000000000001</v>
      </c>
      <c r="Q25" s="3">
        <v>0.22</v>
      </c>
    </row>
    <row r="26" spans="1:17" hidden="1">
      <c r="A26" s="3">
        <v>9502</v>
      </c>
      <c r="B26" s="3">
        <v>132</v>
      </c>
      <c r="C26" s="28">
        <v>45202</v>
      </c>
      <c r="D26" s="28">
        <v>45230</v>
      </c>
      <c r="E26" s="3" t="s">
        <v>96</v>
      </c>
      <c r="F26" s="3" t="s">
        <v>105</v>
      </c>
      <c r="H26" s="3">
        <v>0.5</v>
      </c>
      <c r="N26" s="3">
        <v>0</v>
      </c>
      <c r="O26" s="3">
        <v>0</v>
      </c>
      <c r="P26" s="3">
        <v>0.04</v>
      </c>
      <c r="Q26" s="3">
        <v>0.02</v>
      </c>
    </row>
    <row r="27" spans="1:17" hidden="1">
      <c r="A27" s="3">
        <v>9503</v>
      </c>
      <c r="B27" s="3">
        <v>132</v>
      </c>
      <c r="C27" s="28">
        <v>45202</v>
      </c>
      <c r="D27" s="28">
        <v>45230</v>
      </c>
      <c r="E27" s="3" t="s">
        <v>99</v>
      </c>
      <c r="F27" s="3" t="s">
        <v>105</v>
      </c>
      <c r="H27" s="3">
        <v>1.72</v>
      </c>
      <c r="N27" s="3">
        <v>0</v>
      </c>
      <c r="O27" s="3">
        <v>0</v>
      </c>
      <c r="P27" s="3">
        <v>0.18</v>
      </c>
      <c r="Q27" s="3">
        <v>0.31</v>
      </c>
    </row>
    <row r="28" spans="1:17" hidden="1">
      <c r="A28" s="3">
        <v>9504</v>
      </c>
      <c r="B28" s="3">
        <v>132</v>
      </c>
      <c r="C28" s="28">
        <v>45202</v>
      </c>
      <c r="D28" s="28">
        <v>45230</v>
      </c>
      <c r="E28" s="3" t="s">
        <v>102</v>
      </c>
      <c r="F28" s="3" t="s">
        <v>105</v>
      </c>
      <c r="H28" s="3">
        <v>1883.53</v>
      </c>
      <c r="N28" s="3">
        <v>44.390999999999998</v>
      </c>
      <c r="O28" s="3">
        <v>83611.69</v>
      </c>
      <c r="P28" s="3">
        <v>0</v>
      </c>
      <c r="Q28" s="3">
        <v>0</v>
      </c>
    </row>
    <row r="29" spans="1:17" hidden="1">
      <c r="A29" s="3">
        <v>9505</v>
      </c>
      <c r="B29" s="3">
        <v>132</v>
      </c>
      <c r="C29" s="28">
        <v>45202</v>
      </c>
      <c r="D29" s="28">
        <v>45230</v>
      </c>
      <c r="E29" s="3" t="s">
        <v>89</v>
      </c>
      <c r="F29" s="3" t="s">
        <v>106</v>
      </c>
      <c r="G29" s="3">
        <v>59625.04</v>
      </c>
      <c r="H29" s="3">
        <v>76141.39</v>
      </c>
      <c r="J29" s="3">
        <v>139.64400000000001</v>
      </c>
      <c r="N29" s="3">
        <v>0</v>
      </c>
      <c r="O29" s="3">
        <v>0</v>
      </c>
      <c r="P29" s="3">
        <v>34.72</v>
      </c>
      <c r="Q29" s="3">
        <v>2643628.92</v>
      </c>
    </row>
    <row r="30" spans="1:17" hidden="1">
      <c r="A30" s="3">
        <v>9506</v>
      </c>
      <c r="B30" s="3">
        <v>132</v>
      </c>
      <c r="C30" s="28">
        <v>45202</v>
      </c>
      <c r="D30" s="28">
        <v>45230</v>
      </c>
      <c r="E30" s="3" t="s">
        <v>91</v>
      </c>
      <c r="F30" s="3" t="s">
        <v>106</v>
      </c>
      <c r="G30" s="3">
        <v>58548.31</v>
      </c>
      <c r="H30" s="3">
        <v>74628.39</v>
      </c>
      <c r="J30" s="3">
        <v>359.83</v>
      </c>
      <c r="N30" s="3">
        <v>0</v>
      </c>
      <c r="O30" s="3">
        <v>0</v>
      </c>
      <c r="P30" s="3">
        <v>77.150000000000006</v>
      </c>
      <c r="Q30" s="3">
        <v>5757580.3700000001</v>
      </c>
    </row>
    <row r="31" spans="1:17" hidden="1">
      <c r="A31" s="3">
        <v>9507</v>
      </c>
      <c r="B31" s="3">
        <v>132</v>
      </c>
      <c r="C31" s="28">
        <v>45202</v>
      </c>
      <c r="D31" s="28">
        <v>45230</v>
      </c>
      <c r="E31" s="3" t="s">
        <v>92</v>
      </c>
      <c r="F31" s="3" t="s">
        <v>106</v>
      </c>
      <c r="H31" s="3">
        <v>51549.37</v>
      </c>
      <c r="K31" s="3">
        <v>0</v>
      </c>
      <c r="L31" s="3">
        <v>1686695.39</v>
      </c>
      <c r="M31" s="3">
        <v>-1686695.39</v>
      </c>
      <c r="N31" s="3">
        <v>-32.72</v>
      </c>
      <c r="O31" s="3">
        <v>-1686695.39</v>
      </c>
      <c r="P31" s="3">
        <v>0</v>
      </c>
      <c r="Q31" s="3">
        <v>0</v>
      </c>
    </row>
    <row r="32" spans="1:17" hidden="1">
      <c r="A32" s="3">
        <v>9508</v>
      </c>
      <c r="B32" s="3">
        <v>132</v>
      </c>
      <c r="C32" s="28">
        <v>45202</v>
      </c>
      <c r="D32" s="28">
        <v>45230</v>
      </c>
      <c r="E32" s="3" t="s">
        <v>93</v>
      </c>
      <c r="F32" s="3" t="s">
        <v>106</v>
      </c>
      <c r="G32" s="3">
        <v>58372.38</v>
      </c>
      <c r="H32" s="3">
        <v>83447.67</v>
      </c>
      <c r="J32" s="3">
        <v>137.44</v>
      </c>
      <c r="N32" s="3">
        <v>0</v>
      </c>
      <c r="O32" s="3">
        <v>0</v>
      </c>
      <c r="P32" s="3">
        <v>19.768999999999998</v>
      </c>
      <c r="Q32" s="3">
        <v>1649677.05</v>
      </c>
    </row>
    <row r="33" spans="1:17" hidden="1">
      <c r="A33" s="3">
        <v>9509</v>
      </c>
      <c r="B33" s="3">
        <v>132</v>
      </c>
      <c r="C33" s="28">
        <v>45202</v>
      </c>
      <c r="D33" s="28">
        <v>45230</v>
      </c>
      <c r="E33" s="3" t="s">
        <v>94</v>
      </c>
      <c r="F33" s="3" t="s">
        <v>106</v>
      </c>
      <c r="G33" s="3">
        <v>57323.45</v>
      </c>
      <c r="H33" s="3">
        <v>77209.36</v>
      </c>
      <c r="J33" s="3">
        <v>190.822</v>
      </c>
      <c r="N33" s="3">
        <v>0</v>
      </c>
      <c r="O33" s="3">
        <v>0</v>
      </c>
      <c r="P33" s="3">
        <v>26.192</v>
      </c>
      <c r="Q33" s="3">
        <v>2022267.55</v>
      </c>
    </row>
    <row r="34" spans="1:17" hidden="1">
      <c r="A34" s="3">
        <v>9510</v>
      </c>
      <c r="B34" s="3">
        <v>132</v>
      </c>
      <c r="C34" s="28">
        <v>45202</v>
      </c>
      <c r="D34" s="28">
        <v>45230</v>
      </c>
      <c r="E34" s="3" t="s">
        <v>95</v>
      </c>
      <c r="F34" s="3" t="s">
        <v>106</v>
      </c>
      <c r="G34" s="3">
        <v>56882.14</v>
      </c>
      <c r="H34" s="3">
        <v>74154.66</v>
      </c>
      <c r="J34" s="3">
        <v>219.54</v>
      </c>
      <c r="N34" s="3">
        <v>0</v>
      </c>
      <c r="O34" s="3">
        <v>0</v>
      </c>
      <c r="P34" s="3">
        <v>29.891999999999999</v>
      </c>
      <c r="Q34" s="3">
        <v>2216631.0699999998</v>
      </c>
    </row>
    <row r="35" spans="1:17" hidden="1">
      <c r="A35" s="3">
        <v>9511</v>
      </c>
      <c r="B35" s="3">
        <v>132</v>
      </c>
      <c r="C35" s="28">
        <v>45202</v>
      </c>
      <c r="D35" s="28">
        <v>45230</v>
      </c>
      <c r="E35" s="3" t="s">
        <v>96</v>
      </c>
      <c r="F35" s="3" t="s">
        <v>106</v>
      </c>
      <c r="G35" s="3">
        <v>59145.64</v>
      </c>
      <c r="H35" s="3">
        <v>73136.69</v>
      </c>
      <c r="J35" s="3">
        <v>95.94</v>
      </c>
      <c r="N35" s="3">
        <v>0</v>
      </c>
      <c r="O35" s="3">
        <v>0</v>
      </c>
      <c r="P35" s="3">
        <v>25.207000000000001</v>
      </c>
      <c r="Q35" s="3">
        <v>1843556.51</v>
      </c>
    </row>
    <row r="36" spans="1:17" hidden="1">
      <c r="A36" s="3">
        <v>9512</v>
      </c>
      <c r="B36" s="3">
        <v>132</v>
      </c>
      <c r="C36" s="28">
        <v>45202</v>
      </c>
      <c r="D36" s="28">
        <v>45230</v>
      </c>
      <c r="E36" s="3" t="s">
        <v>97</v>
      </c>
      <c r="F36" s="3" t="s">
        <v>106</v>
      </c>
      <c r="G36" s="3">
        <v>57660.35</v>
      </c>
      <c r="H36" s="3">
        <v>73923.490000000005</v>
      </c>
      <c r="J36" s="3">
        <v>169.27</v>
      </c>
      <c r="N36" s="3">
        <v>0</v>
      </c>
      <c r="O36" s="3">
        <v>0</v>
      </c>
      <c r="P36" s="3">
        <v>29.981999999999999</v>
      </c>
      <c r="Q36" s="3">
        <v>2216374.1</v>
      </c>
    </row>
    <row r="37" spans="1:17" hidden="1">
      <c r="A37" s="3">
        <v>9513</v>
      </c>
      <c r="B37" s="3">
        <v>132</v>
      </c>
      <c r="C37" s="28">
        <v>45202</v>
      </c>
      <c r="D37" s="28">
        <v>45230</v>
      </c>
      <c r="E37" s="3" t="s">
        <v>98</v>
      </c>
      <c r="F37" s="3" t="s">
        <v>106</v>
      </c>
      <c r="G37" s="3">
        <v>56863.76</v>
      </c>
      <c r="H37" s="3">
        <v>75046.81</v>
      </c>
      <c r="J37" s="3">
        <v>71.72</v>
      </c>
      <c r="N37" s="3">
        <v>0</v>
      </c>
      <c r="O37" s="3">
        <v>0</v>
      </c>
      <c r="P37" s="3">
        <v>9.2850000000000001</v>
      </c>
      <c r="Q37" s="3">
        <v>696809.62</v>
      </c>
    </row>
    <row r="38" spans="1:17" hidden="1">
      <c r="A38" s="3">
        <v>9514</v>
      </c>
      <c r="B38" s="3">
        <v>132</v>
      </c>
      <c r="C38" s="28">
        <v>45202</v>
      </c>
      <c r="D38" s="28">
        <v>45230</v>
      </c>
      <c r="E38" s="3" t="s">
        <v>99</v>
      </c>
      <c r="F38" s="3" t="s">
        <v>106</v>
      </c>
      <c r="G38" s="3">
        <v>57366.77</v>
      </c>
      <c r="H38" s="3">
        <v>78660.100000000006</v>
      </c>
      <c r="J38" s="3">
        <v>172.04</v>
      </c>
      <c r="N38" s="3">
        <v>0</v>
      </c>
      <c r="O38" s="3">
        <v>0</v>
      </c>
      <c r="P38" s="3">
        <v>22.52</v>
      </c>
      <c r="Q38" s="3">
        <v>1771425.44</v>
      </c>
    </row>
    <row r="39" spans="1:17" hidden="1">
      <c r="A39" s="3">
        <v>9515</v>
      </c>
      <c r="B39" s="3">
        <v>132</v>
      </c>
      <c r="C39" s="28">
        <v>45202</v>
      </c>
      <c r="D39" s="28">
        <v>45230</v>
      </c>
      <c r="E39" s="3" t="s">
        <v>100</v>
      </c>
      <c r="F39" s="3" t="s">
        <v>106</v>
      </c>
      <c r="G39" s="3">
        <v>57463.91</v>
      </c>
      <c r="H39" s="3">
        <v>73646.87</v>
      </c>
      <c r="J39" s="3">
        <v>52.43</v>
      </c>
      <c r="N39" s="3">
        <v>0</v>
      </c>
      <c r="O39" s="3">
        <v>0</v>
      </c>
      <c r="P39" s="3">
        <v>8.89</v>
      </c>
      <c r="Q39" s="3">
        <v>654720.67000000004</v>
      </c>
    </row>
    <row r="40" spans="1:17" hidden="1">
      <c r="A40" s="3">
        <v>9516</v>
      </c>
      <c r="B40" s="3">
        <v>132</v>
      </c>
      <c r="C40" s="28">
        <v>45202</v>
      </c>
      <c r="D40" s="28">
        <v>45230</v>
      </c>
      <c r="E40" s="3" t="s">
        <v>102</v>
      </c>
      <c r="F40" s="3" t="s">
        <v>106</v>
      </c>
      <c r="G40" s="3">
        <v>54159.674113433997</v>
      </c>
      <c r="H40" s="3">
        <v>49369.7</v>
      </c>
      <c r="I40" s="3">
        <v>54159.674113433997</v>
      </c>
      <c r="K40" s="3">
        <v>239544651.46000001</v>
      </c>
      <c r="L40" s="3">
        <v>707096.1</v>
      </c>
      <c r="M40" s="3">
        <v>238837555.36000001</v>
      </c>
      <c r="N40" s="3">
        <v>4409.8779999999997</v>
      </c>
      <c r="O40" s="3">
        <v>217714365.03999999</v>
      </c>
      <c r="P40" s="3">
        <v>0</v>
      </c>
      <c r="Q40" s="3">
        <v>0</v>
      </c>
    </row>
    <row r="41" spans="1:17" hidden="1">
      <c r="A41" s="3">
        <v>9517</v>
      </c>
      <c r="B41" s="3">
        <v>132</v>
      </c>
      <c r="C41" s="28">
        <v>45202</v>
      </c>
      <c r="D41" s="28">
        <v>45230</v>
      </c>
      <c r="E41" s="3" t="s">
        <v>89</v>
      </c>
      <c r="F41" s="3" t="s">
        <v>107</v>
      </c>
      <c r="G41" s="3">
        <v>71.59</v>
      </c>
      <c r="H41" s="3">
        <v>71.58</v>
      </c>
      <c r="J41" s="3">
        <v>48723.27</v>
      </c>
      <c r="N41" s="3">
        <v>0</v>
      </c>
      <c r="O41" s="3">
        <v>0</v>
      </c>
      <c r="P41" s="3">
        <v>19548.671999999999</v>
      </c>
      <c r="Q41" s="3">
        <v>1399368.2</v>
      </c>
    </row>
    <row r="42" spans="1:17" hidden="1">
      <c r="A42" s="3">
        <v>9518</v>
      </c>
      <c r="B42" s="3">
        <v>132</v>
      </c>
      <c r="C42" s="28">
        <v>45202</v>
      </c>
      <c r="D42" s="28">
        <v>45230</v>
      </c>
      <c r="E42" s="3" t="s">
        <v>91</v>
      </c>
      <c r="F42" s="3" t="s">
        <v>107</v>
      </c>
      <c r="G42" s="3">
        <v>71.569999999999993</v>
      </c>
      <c r="H42" s="3">
        <v>71.5</v>
      </c>
      <c r="J42" s="3">
        <v>88038.892999999996</v>
      </c>
      <c r="N42" s="3">
        <v>0</v>
      </c>
      <c r="O42" s="3">
        <v>0</v>
      </c>
      <c r="P42" s="3">
        <v>25682.062000000002</v>
      </c>
      <c r="Q42" s="3">
        <v>1836258.04</v>
      </c>
    </row>
    <row r="43" spans="1:17" hidden="1">
      <c r="A43" s="3">
        <v>9519</v>
      </c>
      <c r="B43" s="3">
        <v>132</v>
      </c>
      <c r="C43" s="28">
        <v>45202</v>
      </c>
      <c r="D43" s="28">
        <v>45230</v>
      </c>
      <c r="E43" s="3" t="s">
        <v>93</v>
      </c>
      <c r="F43" s="3" t="s">
        <v>107</v>
      </c>
      <c r="G43" s="3">
        <v>71.37</v>
      </c>
      <c r="H43" s="3">
        <v>71</v>
      </c>
      <c r="J43" s="3">
        <v>49678.98</v>
      </c>
      <c r="N43" s="3">
        <v>0</v>
      </c>
      <c r="O43" s="3">
        <v>0</v>
      </c>
      <c r="P43" s="3">
        <v>19289.253000000001</v>
      </c>
      <c r="Q43" s="3">
        <v>1369545.2</v>
      </c>
    </row>
    <row r="44" spans="1:17" hidden="1">
      <c r="A44" s="3">
        <v>9520</v>
      </c>
      <c r="B44" s="3">
        <v>132</v>
      </c>
      <c r="C44" s="28">
        <v>45202</v>
      </c>
      <c r="D44" s="28">
        <v>45230</v>
      </c>
      <c r="E44" s="3" t="s">
        <v>94</v>
      </c>
      <c r="F44" s="3" t="s">
        <v>107</v>
      </c>
      <c r="G44" s="3">
        <v>71.48</v>
      </c>
      <c r="H44" s="3">
        <v>71.22</v>
      </c>
      <c r="J44" s="3">
        <v>67975.599000000002</v>
      </c>
      <c r="N44" s="3">
        <v>0</v>
      </c>
      <c r="O44" s="3">
        <v>0</v>
      </c>
      <c r="P44" s="3">
        <v>21027.778999999999</v>
      </c>
      <c r="Q44" s="3">
        <v>1497572.66</v>
      </c>
    </row>
    <row r="45" spans="1:17" hidden="1">
      <c r="A45" s="3">
        <v>9521</v>
      </c>
      <c r="B45" s="3">
        <v>132</v>
      </c>
      <c r="C45" s="28">
        <v>45202</v>
      </c>
      <c r="D45" s="28">
        <v>45230</v>
      </c>
      <c r="E45" s="3" t="s">
        <v>95</v>
      </c>
      <c r="F45" s="3" t="s">
        <v>107</v>
      </c>
      <c r="G45" s="3">
        <v>71.569999999999993</v>
      </c>
      <c r="H45" s="3">
        <v>71.510000000000005</v>
      </c>
      <c r="J45" s="3">
        <v>68524.471000000005</v>
      </c>
      <c r="N45" s="3">
        <v>0</v>
      </c>
      <c r="O45" s="3">
        <v>0</v>
      </c>
      <c r="P45" s="3">
        <v>21414.918000000001</v>
      </c>
      <c r="Q45" s="3">
        <v>1531369.41</v>
      </c>
    </row>
    <row r="46" spans="1:17" hidden="1">
      <c r="A46" s="3">
        <v>9522</v>
      </c>
      <c r="B46" s="3">
        <v>132</v>
      </c>
      <c r="C46" s="28">
        <v>45202</v>
      </c>
      <c r="D46" s="28">
        <v>45230</v>
      </c>
      <c r="E46" s="3" t="s">
        <v>96</v>
      </c>
      <c r="F46" s="3" t="s">
        <v>107</v>
      </c>
      <c r="G46" s="3">
        <v>71.53</v>
      </c>
      <c r="H46" s="3">
        <v>71.41</v>
      </c>
      <c r="J46" s="3">
        <v>26975.954000000002</v>
      </c>
      <c r="N46" s="3">
        <v>0</v>
      </c>
      <c r="O46" s="3">
        <v>0</v>
      </c>
      <c r="P46" s="3">
        <v>10329.817999999999</v>
      </c>
      <c r="Q46" s="3">
        <v>737647.14</v>
      </c>
    </row>
    <row r="47" spans="1:17" hidden="1">
      <c r="A47" s="3">
        <v>9523</v>
      </c>
      <c r="B47" s="3">
        <v>132</v>
      </c>
      <c r="C47" s="28">
        <v>45202</v>
      </c>
      <c r="D47" s="28">
        <v>45230</v>
      </c>
      <c r="E47" s="3" t="s">
        <v>97</v>
      </c>
      <c r="F47" s="3" t="s">
        <v>107</v>
      </c>
      <c r="G47" s="3">
        <v>71.569999999999993</v>
      </c>
      <c r="H47" s="3">
        <v>71.489999999999995</v>
      </c>
      <c r="J47" s="3">
        <v>38762.188000000002</v>
      </c>
      <c r="N47" s="3">
        <v>0</v>
      </c>
      <c r="O47" s="3">
        <v>0</v>
      </c>
      <c r="P47" s="3">
        <v>9184.4830000000002</v>
      </c>
      <c r="Q47" s="3">
        <v>656629.31999999995</v>
      </c>
    </row>
    <row r="48" spans="1:17" hidden="1">
      <c r="A48" s="3">
        <v>9524</v>
      </c>
      <c r="B48" s="3">
        <v>132</v>
      </c>
      <c r="C48" s="28">
        <v>45202</v>
      </c>
      <c r="D48" s="28">
        <v>45230</v>
      </c>
      <c r="E48" s="3" t="s">
        <v>98</v>
      </c>
      <c r="F48" s="3" t="s">
        <v>107</v>
      </c>
      <c r="G48" s="3">
        <v>71.56</v>
      </c>
      <c r="H48" s="3">
        <v>71.430000000000007</v>
      </c>
      <c r="J48" s="3">
        <v>34466.67</v>
      </c>
      <c r="N48" s="3">
        <v>0</v>
      </c>
      <c r="O48" s="3">
        <v>0</v>
      </c>
      <c r="P48" s="3">
        <v>7670.982</v>
      </c>
      <c r="Q48" s="3">
        <v>547955.54</v>
      </c>
    </row>
    <row r="49" spans="1:17" hidden="1">
      <c r="A49" s="3">
        <v>9525</v>
      </c>
      <c r="B49" s="3">
        <v>132</v>
      </c>
      <c r="C49" s="28">
        <v>45202</v>
      </c>
      <c r="D49" s="28">
        <v>45230</v>
      </c>
      <c r="E49" s="3" t="s">
        <v>99</v>
      </c>
      <c r="F49" s="3" t="s">
        <v>107</v>
      </c>
      <c r="G49" s="3">
        <v>71.599999999999994</v>
      </c>
      <c r="H49" s="3">
        <v>71.58</v>
      </c>
      <c r="J49" s="3">
        <v>44423.781000000003</v>
      </c>
      <c r="N49" s="3">
        <v>0</v>
      </c>
      <c r="O49" s="3">
        <v>0</v>
      </c>
      <c r="P49" s="3">
        <v>11010.466</v>
      </c>
      <c r="Q49" s="3">
        <v>788121.82</v>
      </c>
    </row>
    <row r="50" spans="1:17" hidden="1">
      <c r="A50" s="3">
        <v>9526</v>
      </c>
      <c r="B50" s="3">
        <v>132</v>
      </c>
      <c r="C50" s="28">
        <v>45202</v>
      </c>
      <c r="D50" s="28">
        <v>45230</v>
      </c>
      <c r="E50" s="3" t="s">
        <v>100</v>
      </c>
      <c r="F50" s="3" t="s">
        <v>107</v>
      </c>
      <c r="G50" s="3">
        <v>71.510000000000005</v>
      </c>
      <c r="H50" s="3">
        <v>71.23</v>
      </c>
      <c r="J50" s="3">
        <v>24110.675999999999</v>
      </c>
      <c r="N50" s="3">
        <v>0</v>
      </c>
      <c r="O50" s="3">
        <v>0</v>
      </c>
      <c r="P50" s="3">
        <v>5607.3270000000002</v>
      </c>
      <c r="Q50" s="3">
        <v>399389.84</v>
      </c>
    </row>
    <row r="51" spans="1:17" hidden="1">
      <c r="A51" s="3">
        <v>9527</v>
      </c>
      <c r="B51" s="3">
        <v>132</v>
      </c>
      <c r="C51" s="28">
        <v>45202</v>
      </c>
      <c r="D51" s="28">
        <v>45230</v>
      </c>
      <c r="E51" s="3" t="s">
        <v>102</v>
      </c>
      <c r="F51" s="3" t="s">
        <v>107</v>
      </c>
      <c r="G51" s="3">
        <v>71.600217440752004</v>
      </c>
      <c r="H51" s="3">
        <v>70.16</v>
      </c>
      <c r="I51" s="3">
        <v>71.600217440752004</v>
      </c>
      <c r="K51" s="3">
        <v>40427770</v>
      </c>
      <c r="L51" s="3">
        <v>871552.68</v>
      </c>
      <c r="M51" s="3">
        <v>39556217.32</v>
      </c>
      <c r="N51" s="3">
        <v>552459.45799999998</v>
      </c>
      <c r="O51" s="3">
        <v>38758608.859999999</v>
      </c>
      <c r="P51" s="3">
        <v>0</v>
      </c>
      <c r="Q51" s="3">
        <v>0</v>
      </c>
    </row>
    <row r="52" spans="1:17" hidden="1">
      <c r="A52" s="3">
        <v>9528</v>
      </c>
      <c r="B52" s="3">
        <v>132</v>
      </c>
      <c r="C52" s="28">
        <v>45202</v>
      </c>
      <c r="D52" s="28">
        <v>45230</v>
      </c>
      <c r="E52" s="3" t="s">
        <v>91</v>
      </c>
      <c r="F52" s="3" t="s">
        <v>108</v>
      </c>
      <c r="H52" s="3">
        <v>3204</v>
      </c>
      <c r="N52" s="3">
        <v>0</v>
      </c>
      <c r="O52" s="3">
        <v>0</v>
      </c>
      <c r="P52" s="3">
        <v>2.56</v>
      </c>
      <c r="Q52" s="3">
        <v>8202.24</v>
      </c>
    </row>
    <row r="53" spans="1:17" hidden="1">
      <c r="A53" s="3">
        <v>9529</v>
      </c>
      <c r="B53" s="3">
        <v>132</v>
      </c>
      <c r="C53" s="28">
        <v>45202</v>
      </c>
      <c r="D53" s="28">
        <v>45230</v>
      </c>
      <c r="E53" s="3" t="s">
        <v>97</v>
      </c>
      <c r="F53" s="3" t="s">
        <v>108</v>
      </c>
      <c r="H53" s="3">
        <v>3650</v>
      </c>
      <c r="J53" s="3">
        <v>0</v>
      </c>
      <c r="N53" s="3">
        <v>0</v>
      </c>
      <c r="O53" s="3">
        <v>0</v>
      </c>
      <c r="P53" s="3">
        <v>14.54</v>
      </c>
      <c r="Q53" s="3">
        <v>53071</v>
      </c>
    </row>
    <row r="54" spans="1:17" hidden="1">
      <c r="A54" s="3">
        <v>9530</v>
      </c>
      <c r="B54" s="3">
        <v>132</v>
      </c>
      <c r="C54" s="28">
        <v>45202</v>
      </c>
      <c r="D54" s="28">
        <v>45230</v>
      </c>
      <c r="E54" s="3" t="s">
        <v>102</v>
      </c>
      <c r="F54" s="3" t="s">
        <v>108</v>
      </c>
      <c r="H54" s="3">
        <v>3123.13</v>
      </c>
      <c r="N54" s="3">
        <v>55.423999999999999</v>
      </c>
      <c r="O54" s="3">
        <v>173096.3</v>
      </c>
      <c r="P54" s="3">
        <v>0</v>
      </c>
      <c r="Q54" s="3">
        <v>0</v>
      </c>
    </row>
    <row r="55" spans="1:17" hidden="1">
      <c r="A55" s="3">
        <v>9531</v>
      </c>
      <c r="B55" s="3">
        <v>132</v>
      </c>
      <c r="C55" s="28">
        <v>45202</v>
      </c>
      <c r="D55" s="28">
        <v>45230</v>
      </c>
      <c r="E55" s="3" t="s">
        <v>102</v>
      </c>
      <c r="F55" s="3" t="s">
        <v>109</v>
      </c>
      <c r="H55" s="3">
        <v>901.07</v>
      </c>
      <c r="N55" s="3">
        <v>0</v>
      </c>
      <c r="O55" s="3">
        <v>823575</v>
      </c>
      <c r="P55" s="3">
        <v>0</v>
      </c>
      <c r="Q55" s="3">
        <v>0</v>
      </c>
    </row>
    <row r="56" spans="1:17" hidden="1">
      <c r="A56" s="3">
        <v>9532</v>
      </c>
      <c r="B56" s="3">
        <v>132</v>
      </c>
      <c r="C56" s="28">
        <v>45202</v>
      </c>
      <c r="D56" s="28">
        <v>45230</v>
      </c>
      <c r="E56" s="3" t="s">
        <v>102</v>
      </c>
      <c r="F56" s="3" t="s">
        <v>110</v>
      </c>
      <c r="H56" s="3">
        <v>769.26</v>
      </c>
      <c r="N56" s="3">
        <v>0</v>
      </c>
      <c r="O56" s="3">
        <v>253085</v>
      </c>
      <c r="P56" s="3">
        <v>0</v>
      </c>
      <c r="Q56" s="3">
        <v>0</v>
      </c>
    </row>
    <row r="59" spans="1:17">
      <c r="M59" s="3">
        <f>M4+M14</f>
        <v>2404343372.5499997</v>
      </c>
    </row>
  </sheetData>
  <autoFilter ref="A1:Q56">
    <filterColumn colId="5">
      <filters>
        <filter val="1. GOLD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Corporate ofice (PN) oct23</vt:lpstr>
      <vt:lpstr>AN to HO oct23</vt:lpstr>
      <vt:lpstr>Summery oct23</vt:lpstr>
      <vt:lpstr>Productgroupwise_Avg_Rate170255</vt:lpstr>
      <vt:lpstr>'AN to HO oct23'!JR_PAGE_ANCHOR_0_1</vt:lpstr>
      <vt:lpstr>'Corporate ofice (PN) oct23'!JR_PAGE_ANCHOR_0_1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2023-12-14T12:20:29Z</dcterms:created>
  <dcterms:modified xsi:type="dcterms:W3CDTF">2023-12-14T13:05:48Z</dcterms:modified>
</cp:coreProperties>
</file>