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CE49A7-CEAD-4FBE-AA0B-2627CB940387}" xr6:coauthVersionLast="47" xr6:coauthVersionMax="47" xr10:uidLastSave="{00000000-0000-0000-0000-000000000000}"/>
  <bookViews>
    <workbookView xWindow="28680" yWindow="-120" windowWidth="29040" windowHeight="15840" xr2:uid="{D3433D90-C8E8-45AA-AC2F-73D4AB43F4E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H17" i="1" s="1"/>
  <c r="G16" i="1"/>
  <c r="F16" i="1"/>
  <c r="H16" i="1" s="1"/>
  <c r="G15" i="1"/>
  <c r="F15" i="1"/>
  <c r="H15" i="1" s="1"/>
  <c r="G14" i="1"/>
  <c r="F14" i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F9" i="1"/>
  <c r="H9" i="1" s="1"/>
  <c r="G8" i="1"/>
  <c r="F8" i="1"/>
  <c r="G7" i="1"/>
  <c r="F7" i="1"/>
  <c r="H7" i="1" s="1"/>
  <c r="G6" i="1"/>
  <c r="F6" i="1"/>
  <c r="H6" i="1" s="1"/>
  <c r="G5" i="1"/>
  <c r="F5" i="1"/>
  <c r="H5" i="1" s="1"/>
  <c r="G4" i="1"/>
  <c r="F4" i="1"/>
  <c r="H4" i="1" s="1"/>
  <c r="G3" i="1"/>
  <c r="F3" i="1"/>
  <c r="H3" i="1" s="1"/>
  <c r="H8" i="1" l="1"/>
  <c r="H14" i="1"/>
</calcChain>
</file>

<file path=xl/sharedStrings.xml><?xml version="1.0" encoding="utf-8"?>
<sst xmlns="http://schemas.openxmlformats.org/spreadsheetml/2006/main" count="24" uniqueCount="24">
  <si>
    <t>CONNECT-US</t>
  </si>
  <si>
    <t>PERIOD</t>
  </si>
  <si>
    <t>BRANCHNAME</t>
  </si>
  <si>
    <t>DIA_PROPOSED_TARGET</t>
  </si>
  <si>
    <t>DIA_ACHIEVEMENT</t>
  </si>
  <si>
    <t>DIA_ACHIEVED</t>
  </si>
  <si>
    <t>PADAM SALE REG.</t>
  </si>
  <si>
    <t>PDAM SALE RETURN</t>
  </si>
  <si>
    <t>ACTUAL SALE</t>
  </si>
  <si>
    <t>PUNE BRANCH</t>
  </si>
  <si>
    <t>CHINCHWAD BRANCH</t>
  </si>
  <si>
    <t>KARAD BRANCH</t>
  </si>
  <si>
    <t>SATARA BRANCH</t>
  </si>
  <si>
    <t>SANGLI BRANCH</t>
  </si>
  <si>
    <t>BHOSARI BRANCH</t>
  </si>
  <si>
    <t>PUNE SATARA(RD) BRANCH</t>
  </si>
  <si>
    <t>KOTHRUD BRANCH</t>
  </si>
  <si>
    <t>KOLHAPUR BRANCH</t>
  </si>
  <si>
    <t>ATHANI BRANCH</t>
  </si>
  <si>
    <t>WAKAD BRANCH</t>
  </si>
  <si>
    <t>CHHATRAPATI SAMBHAJINAGAR</t>
  </si>
  <si>
    <t>NANDED BRANCH</t>
  </si>
  <si>
    <t>GOKAK BRANCH</t>
  </si>
  <si>
    <t>BELAGAVI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</si>
</sst>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2" borderId="1" xfId="0" applyFill="1" applyBorder="1"/>
    <xf numFmtId="17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7" fontId="0" fillId="2" borderId="1" xfId="0" applyNumberFormat="1" applyFill="1" applyBorder="1"/>
    <xf numFmtId="0" fontId="0" fillId="2" borderId="3" xfId="0" applyFill="1" applyBorder="1"/>
    <xf numFmtId="0" fontId="0" fillId="2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4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>
        <row r="3">
          <cell r="A3" t="str">
            <v>Row Labels</v>
          </cell>
          <cell r="B3" t="str">
            <v xml:space="preserve">Sum of Diamond Weight  </v>
          </cell>
          <cell r="C3" t="str">
            <v>return</v>
          </cell>
        </row>
        <row r="4">
          <cell r="A4" t="str">
            <v>ATHANI BRANCH</v>
          </cell>
          <cell r="B4">
            <v>47.310000000000031</v>
          </cell>
          <cell r="C4">
            <v>2.6799999999999997</v>
          </cell>
        </row>
        <row r="5">
          <cell r="A5" t="str">
            <v>BELAGAVI BRANCH</v>
          </cell>
          <cell r="B5">
            <v>53.830000000000013</v>
          </cell>
          <cell r="C5">
            <v>0.18</v>
          </cell>
        </row>
        <row r="6">
          <cell r="A6" t="str">
            <v>BHOSARI BRANCH</v>
          </cell>
          <cell r="B6">
            <v>186.92500000000001</v>
          </cell>
          <cell r="C6">
            <v>4.9000000000000004</v>
          </cell>
        </row>
        <row r="7">
          <cell r="A7" t="str">
            <v>CHHATRAPATI SAMBHAJINAGAR</v>
          </cell>
          <cell r="B7">
            <v>190.05000000000004</v>
          </cell>
          <cell r="C7">
            <v>8.2900000000000009</v>
          </cell>
        </row>
        <row r="8">
          <cell r="A8" t="str">
            <v>Chinchwad Branch</v>
          </cell>
          <cell r="B8">
            <v>602.21000000000038</v>
          </cell>
          <cell r="C8">
            <v>21.89</v>
          </cell>
        </row>
        <row r="9">
          <cell r="A9" t="str">
            <v>GOKAK BRANCH</v>
          </cell>
          <cell r="B9">
            <v>11.010000000000002</v>
          </cell>
          <cell r="C9">
            <v>0.65</v>
          </cell>
        </row>
        <row r="10">
          <cell r="A10" t="str">
            <v>KARAD BRANCH</v>
          </cell>
          <cell r="B10">
            <v>362.37999999999988</v>
          </cell>
          <cell r="C10">
            <v>11.420000000000002</v>
          </cell>
        </row>
        <row r="11">
          <cell r="A11" t="str">
            <v>KOLHAPUR BRANCH</v>
          </cell>
          <cell r="B11">
            <v>284.26500000000044</v>
          </cell>
          <cell r="C11">
            <v>14.750000000000002</v>
          </cell>
        </row>
        <row r="12">
          <cell r="A12" t="str">
            <v>KOTHRUD BRANCH</v>
          </cell>
          <cell r="B12">
            <v>138.72999999999996</v>
          </cell>
          <cell r="C12">
            <v>5.0999999999999996</v>
          </cell>
        </row>
        <row r="13">
          <cell r="A13" t="str">
            <v>NANDED BRANCH</v>
          </cell>
          <cell r="B13">
            <v>45.819999999999958</v>
          </cell>
          <cell r="C13" t="e">
            <v>#N/A</v>
          </cell>
        </row>
        <row r="14">
          <cell r="A14" t="str">
            <v>Pune Branch</v>
          </cell>
          <cell r="B14">
            <v>208.06499999999988</v>
          </cell>
          <cell r="C14">
            <v>4.3199999999999994</v>
          </cell>
        </row>
        <row r="15">
          <cell r="A15" t="str">
            <v>PUNE SATARA(RD) BRANCH</v>
          </cell>
          <cell r="B15">
            <v>276.91000000000008</v>
          </cell>
          <cell r="C15">
            <v>4.07</v>
          </cell>
        </row>
        <row r="16">
          <cell r="A16" t="str">
            <v>Sangli Branch</v>
          </cell>
          <cell r="B16">
            <v>445.99400000000009</v>
          </cell>
          <cell r="C16">
            <v>27.78</v>
          </cell>
        </row>
        <row r="17">
          <cell r="A17" t="str">
            <v>SATARA BRANCH</v>
          </cell>
          <cell r="B17">
            <v>389.67499999999967</v>
          </cell>
          <cell r="C17">
            <v>62.81</v>
          </cell>
        </row>
        <row r="18">
          <cell r="A18" t="str">
            <v>WAKAD BRANCH</v>
          </cell>
          <cell r="B18">
            <v>96.450000000000045</v>
          </cell>
          <cell r="C18">
            <v>3.1899999999999995</v>
          </cell>
        </row>
        <row r="19">
          <cell r="A19" t="str">
            <v>Grand Total</v>
          </cell>
          <cell r="B19">
            <v>3339.6240000000007</v>
          </cell>
          <cell r="C19">
            <v>172.03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1D28A-17DE-4F19-A82F-60B0658E8250}">
  <dimension ref="A1:H17"/>
  <sheetViews>
    <sheetView tabSelected="1" workbookViewId="0"/>
  </sheetViews>
  <sheetFormatPr defaultRowHeight="14.5" x14ac:dyDescent="0.35"/>
  <cols>
    <col min="1" max="1" width="7.1796875" bestFit="1" customWidth="1"/>
    <col min="2" max="2" width="28.6328125" bestFit="1" customWidth="1"/>
    <col min="3" max="3" width="21.81640625" bestFit="1" customWidth="1"/>
    <col min="4" max="4" width="17.26953125" bestFit="1" customWidth="1"/>
    <col min="5" max="5" width="13.453125" bestFit="1" customWidth="1"/>
    <col min="6" max="6" width="16.08984375" bestFit="1" customWidth="1"/>
    <col min="7" max="7" width="17.81640625" bestFit="1" customWidth="1"/>
    <col min="8" max="8" width="11.81640625" bestFit="1" customWidth="1"/>
  </cols>
  <sheetData>
    <row r="1" spans="1:8" ht="15" thickBot="1" x14ac:dyDescent="0.4">
      <c r="E1" s="8" t="s">
        <v>0</v>
      </c>
    </row>
    <row r="2" spans="1:8" ht="15" thickTop="1" x14ac:dyDescent="0.35">
      <c r="A2" s="1" t="s">
        <v>1</v>
      </c>
      <c r="B2" s="1" t="s">
        <v>2</v>
      </c>
      <c r="C2" s="1" t="s">
        <v>3</v>
      </c>
      <c r="D2" s="1" t="s">
        <v>4</v>
      </c>
      <c r="E2" s="7" t="s">
        <v>5</v>
      </c>
      <c r="F2" s="2" t="s">
        <v>6</v>
      </c>
      <c r="G2" s="2" t="s">
        <v>7</v>
      </c>
      <c r="H2" s="2" t="s">
        <v>8</v>
      </c>
    </row>
    <row r="3" spans="1:8" x14ac:dyDescent="0.35">
      <c r="A3" s="3">
        <v>45566</v>
      </c>
      <c r="B3" s="1" t="s">
        <v>9</v>
      </c>
      <c r="C3" s="1">
        <v>190</v>
      </c>
      <c r="D3" s="1">
        <v>204</v>
      </c>
      <c r="E3" s="1">
        <v>107.37</v>
      </c>
      <c r="F3" s="4">
        <f>VLOOKUP(B3,[1]Sheet2!$A:$C,2,0)</f>
        <v>208.06499999999988</v>
      </c>
      <c r="G3" s="4">
        <f>IFERROR(VLOOKUP(B3,[1]Sheet2!$A:$C,3,0),0)</f>
        <v>4.3199999999999994</v>
      </c>
      <c r="H3" s="4">
        <f t="shared" ref="H3:H17" si="0">F3-G3</f>
        <v>203.74499999999989</v>
      </c>
    </row>
    <row r="4" spans="1:8" x14ac:dyDescent="0.35">
      <c r="A4" s="3">
        <v>45566</v>
      </c>
      <c r="B4" s="1" t="s">
        <v>10</v>
      </c>
      <c r="C4" s="1">
        <v>550</v>
      </c>
      <c r="D4" s="1">
        <v>581</v>
      </c>
      <c r="E4" s="1">
        <v>105.64</v>
      </c>
      <c r="F4" s="4">
        <f>VLOOKUP(B4,[1]Sheet2!$A:$C,2,0)</f>
        <v>602.21000000000038</v>
      </c>
      <c r="G4" s="4">
        <f>IFERROR(VLOOKUP(B4,[1]Sheet2!$A:$C,3,0),0)</f>
        <v>21.89</v>
      </c>
      <c r="H4" s="4">
        <f t="shared" si="0"/>
        <v>580.32000000000039</v>
      </c>
    </row>
    <row r="5" spans="1:8" x14ac:dyDescent="0.35">
      <c r="A5" s="3">
        <v>45566</v>
      </c>
      <c r="B5" s="1" t="s">
        <v>11</v>
      </c>
      <c r="C5" s="1">
        <v>275</v>
      </c>
      <c r="D5" s="1">
        <v>351</v>
      </c>
      <c r="E5" s="1">
        <v>127.64</v>
      </c>
      <c r="F5" s="4">
        <f>VLOOKUP(B5,[1]Sheet2!$A:$C,2,0)</f>
        <v>362.37999999999988</v>
      </c>
      <c r="G5" s="4">
        <f>IFERROR(VLOOKUP(B5,[1]Sheet2!$A:$C,3,0),0)</f>
        <v>11.420000000000002</v>
      </c>
      <c r="H5" s="4">
        <f t="shared" si="0"/>
        <v>350.95999999999987</v>
      </c>
    </row>
    <row r="6" spans="1:8" x14ac:dyDescent="0.35">
      <c r="A6" s="3">
        <v>45566</v>
      </c>
      <c r="B6" s="1" t="s">
        <v>12</v>
      </c>
      <c r="C6" s="1">
        <v>400</v>
      </c>
      <c r="D6" s="1">
        <v>327</v>
      </c>
      <c r="E6" s="1">
        <v>81.75</v>
      </c>
      <c r="F6" s="4">
        <f>VLOOKUP(B6,[1]Sheet2!$A:$C,2,0)</f>
        <v>389.67499999999967</v>
      </c>
      <c r="G6" s="4">
        <f>IFERROR(VLOOKUP(B6,[1]Sheet2!$A:$C,3,0),0)</f>
        <v>62.81</v>
      </c>
      <c r="H6" s="4">
        <f t="shared" si="0"/>
        <v>326.86499999999967</v>
      </c>
    </row>
    <row r="7" spans="1:8" x14ac:dyDescent="0.35">
      <c r="A7" s="3">
        <v>45566</v>
      </c>
      <c r="B7" s="1" t="s">
        <v>13</v>
      </c>
      <c r="C7" s="1">
        <v>340</v>
      </c>
      <c r="D7" s="1">
        <v>418</v>
      </c>
      <c r="E7" s="1">
        <v>122.94</v>
      </c>
      <c r="F7" s="4">
        <f>VLOOKUP(B7,[1]Sheet2!$A:$C,2,0)</f>
        <v>445.99400000000009</v>
      </c>
      <c r="G7" s="4">
        <f>IFERROR(VLOOKUP(B7,[1]Sheet2!$A:$C,3,0),0)</f>
        <v>27.78</v>
      </c>
      <c r="H7" s="4">
        <f t="shared" si="0"/>
        <v>418.21400000000006</v>
      </c>
    </row>
    <row r="8" spans="1:8" x14ac:dyDescent="0.35">
      <c r="A8" s="3">
        <v>45566</v>
      </c>
      <c r="B8" s="1" t="s">
        <v>14</v>
      </c>
      <c r="C8" s="1">
        <v>200</v>
      </c>
      <c r="D8" s="1">
        <v>182</v>
      </c>
      <c r="E8" s="1">
        <v>91</v>
      </c>
      <c r="F8" s="4">
        <f>VLOOKUP(B8,[1]Sheet2!$A:$C,2,0)</f>
        <v>186.92500000000001</v>
      </c>
      <c r="G8" s="4">
        <f>IFERROR(VLOOKUP(B8,[1]Sheet2!$A:$C,3,0),0)</f>
        <v>4.9000000000000004</v>
      </c>
      <c r="H8" s="4">
        <f t="shared" si="0"/>
        <v>182.02500000000001</v>
      </c>
    </row>
    <row r="9" spans="1:8" x14ac:dyDescent="0.35">
      <c r="A9" s="3">
        <v>45566</v>
      </c>
      <c r="B9" s="1" t="s">
        <v>15</v>
      </c>
      <c r="C9" s="1">
        <v>220</v>
      </c>
      <c r="D9" s="1">
        <v>273</v>
      </c>
      <c r="E9" s="1">
        <v>124.09</v>
      </c>
      <c r="F9" s="4">
        <f>VLOOKUP(B9,[1]Sheet2!$A:$C,2,0)</f>
        <v>276.91000000000008</v>
      </c>
      <c r="G9" s="4">
        <f>IFERROR(VLOOKUP(B9,[1]Sheet2!$A:$C,3,0),0)</f>
        <v>4.07</v>
      </c>
      <c r="H9" s="4">
        <f t="shared" si="0"/>
        <v>272.84000000000009</v>
      </c>
    </row>
    <row r="10" spans="1:8" x14ac:dyDescent="0.35">
      <c r="A10" s="3">
        <v>45566</v>
      </c>
      <c r="B10" s="1" t="s">
        <v>16</v>
      </c>
      <c r="C10" s="1">
        <v>155</v>
      </c>
      <c r="D10" s="1">
        <v>134</v>
      </c>
      <c r="E10" s="1">
        <v>86.45</v>
      </c>
      <c r="F10" s="4">
        <f>VLOOKUP(B10,[1]Sheet2!$A:$C,2,0)</f>
        <v>138.72999999999996</v>
      </c>
      <c r="G10" s="4">
        <f>IFERROR(VLOOKUP(B10,[1]Sheet2!$A:$C,3,0),0)</f>
        <v>5.0999999999999996</v>
      </c>
      <c r="H10" s="4">
        <f t="shared" si="0"/>
        <v>133.62999999999997</v>
      </c>
    </row>
    <row r="11" spans="1:8" x14ac:dyDescent="0.35">
      <c r="A11" s="3">
        <v>45566</v>
      </c>
      <c r="B11" s="1" t="s">
        <v>17</v>
      </c>
      <c r="C11" s="1">
        <v>250</v>
      </c>
      <c r="D11" s="1">
        <v>267</v>
      </c>
      <c r="E11" s="1">
        <v>106.8</v>
      </c>
      <c r="F11" s="4">
        <f>VLOOKUP(B11,[1]Sheet2!$A:$C,2,0)</f>
        <v>284.26500000000044</v>
      </c>
      <c r="G11" s="4">
        <f>IFERROR(VLOOKUP(B11,[1]Sheet2!$A:$C,3,0),0)</f>
        <v>14.750000000000002</v>
      </c>
      <c r="H11" s="4">
        <f t="shared" si="0"/>
        <v>269.51500000000044</v>
      </c>
    </row>
    <row r="12" spans="1:8" x14ac:dyDescent="0.35">
      <c r="A12" s="3">
        <v>45566</v>
      </c>
      <c r="B12" s="1" t="s">
        <v>18</v>
      </c>
      <c r="C12" s="1">
        <v>60</v>
      </c>
      <c r="D12" s="1">
        <v>45</v>
      </c>
      <c r="E12" s="1">
        <v>75</v>
      </c>
      <c r="F12" s="4">
        <f>VLOOKUP(B12,[1]Sheet2!$A:$C,2,0)</f>
        <v>47.310000000000031</v>
      </c>
      <c r="G12" s="4">
        <f>IFERROR(VLOOKUP(B12,[1]Sheet2!$A:$C,3,0),0)</f>
        <v>2.6799999999999997</v>
      </c>
      <c r="H12" s="4">
        <f t="shared" si="0"/>
        <v>44.630000000000031</v>
      </c>
    </row>
    <row r="13" spans="1:8" x14ac:dyDescent="0.35">
      <c r="A13" s="3">
        <v>45566</v>
      </c>
      <c r="B13" s="1" t="s">
        <v>19</v>
      </c>
      <c r="C13" s="1">
        <v>85</v>
      </c>
      <c r="D13" s="1">
        <v>94</v>
      </c>
      <c r="E13" s="1">
        <v>110.59</v>
      </c>
      <c r="F13" s="4">
        <f>VLOOKUP(B13,[1]Sheet2!$A:$C,2,0)</f>
        <v>96.450000000000045</v>
      </c>
      <c r="G13" s="4">
        <f>IFERROR(VLOOKUP(B13,[1]Sheet2!$A:$C,3,0),0)</f>
        <v>3.1899999999999995</v>
      </c>
      <c r="H13" s="4">
        <f t="shared" si="0"/>
        <v>93.260000000000048</v>
      </c>
    </row>
    <row r="14" spans="1:8" x14ac:dyDescent="0.35">
      <c r="A14" s="3">
        <v>45566</v>
      </c>
      <c r="B14" s="1" t="s">
        <v>20</v>
      </c>
      <c r="C14" s="1">
        <v>270</v>
      </c>
      <c r="D14" s="2">
        <v>174</v>
      </c>
      <c r="E14" s="1">
        <v>64.44</v>
      </c>
      <c r="F14" s="4">
        <f>VLOOKUP(B14,[1]Sheet2!$A:$C,2,0)</f>
        <v>190.05000000000004</v>
      </c>
      <c r="G14" s="4">
        <f>IFERROR(VLOOKUP(B14,[1]Sheet2!$A:$C,3,0),0)</f>
        <v>8.2900000000000009</v>
      </c>
      <c r="H14" s="5">
        <f t="shared" si="0"/>
        <v>181.76000000000005</v>
      </c>
    </row>
    <row r="15" spans="1:8" x14ac:dyDescent="0.35">
      <c r="A15" s="6">
        <v>45566</v>
      </c>
      <c r="B15" s="2" t="s">
        <v>21</v>
      </c>
      <c r="C15" s="2">
        <v>80</v>
      </c>
      <c r="D15" s="2">
        <v>10</v>
      </c>
      <c r="E15" s="1">
        <v>12.5</v>
      </c>
      <c r="F15" s="4">
        <f>VLOOKUP(B15,[1]Sheet2!$A:$C,2,0)</f>
        <v>45.819999999999958</v>
      </c>
      <c r="G15" s="4">
        <f>IFERROR(VLOOKUP(B15,[1]Sheet2!$A:$C,3,0),0)</f>
        <v>0</v>
      </c>
      <c r="H15" s="5">
        <f t="shared" si="0"/>
        <v>45.819999999999958</v>
      </c>
    </row>
    <row r="16" spans="1:8" x14ac:dyDescent="0.35">
      <c r="A16" s="3">
        <v>45566</v>
      </c>
      <c r="B16" s="1" t="s">
        <v>22</v>
      </c>
      <c r="C16" s="1">
        <v>140</v>
      </c>
      <c r="D16" s="2">
        <v>54</v>
      </c>
      <c r="E16" s="1">
        <v>38.57</v>
      </c>
      <c r="F16" s="4">
        <f>VLOOKUP(B16,[1]Sheet2!$A:$C,2,0)</f>
        <v>11.010000000000002</v>
      </c>
      <c r="G16" s="4">
        <f>IFERROR(VLOOKUP(B16,[1]Sheet2!$A:$C,3,0),0)</f>
        <v>0.65</v>
      </c>
      <c r="H16" s="5">
        <f t="shared" si="0"/>
        <v>10.360000000000001</v>
      </c>
    </row>
    <row r="17" spans="1:8" x14ac:dyDescent="0.35">
      <c r="A17" s="3">
        <v>45566</v>
      </c>
      <c r="B17" s="1" t="s">
        <v>23</v>
      </c>
      <c r="C17" s="1"/>
      <c r="D17" s="2"/>
      <c r="E17" s="1"/>
      <c r="F17" s="4">
        <f>VLOOKUP(B17,[1]Sheet2!$A:$C,2,0)</f>
        <v>53.830000000000013</v>
      </c>
      <c r="G17" s="4">
        <f>IFERROR(VLOOKUP(B17,[1]Sheet2!$A:$C,3,0),0)</f>
        <v>0.18</v>
      </c>
      <c r="H17" s="5">
        <f t="shared" si="0"/>
        <v>53.650000000000013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Thombare</dc:creator>
  <cp:lastModifiedBy>Akshay Thombare</cp:lastModifiedBy>
  <dcterms:created xsi:type="dcterms:W3CDTF">2024-11-19T12:16:28Z</dcterms:created>
  <dcterms:modified xsi:type="dcterms:W3CDTF">2024-11-19T12:17:40Z</dcterms:modified>
</cp:coreProperties>
</file>