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18"/>
  <workbookPr/>
  <xr:revisionPtr revIDLastSave="0" documentId="8_{05556A83-0029-44EB-9830-B325CE075F02}" xr6:coauthVersionLast="47" xr6:coauthVersionMax="47" xr10:uidLastSave="{00000000-0000-0000-0000-000000000000}"/>
  <bookViews>
    <workbookView xWindow="0" yWindow="0" windowWidth="23040" windowHeight="9000" firstSheet="3" activeTab="3" xr2:uid="{00000000-000D-0000-FFFF-FFFF00000000}"/>
  </bookViews>
  <sheets>
    <sheet name="TPM" sheetId="1" r:id="rId1"/>
    <sheet name="SS" sheetId="2" state="hidden" r:id="rId2"/>
    <sheet name="Report" sheetId="4" state="hidden" r:id="rId3"/>
    <sheet name="Defect Log" sheetId="3" r:id="rId4"/>
    <sheet name="SS1" sheetId="5" r:id="rId5"/>
  </sheets>
  <definedNames>
    <definedName name="_xlnm._FilterDatabase" localSheetId="0" hidden="1">TPM!$A$1:$Y$52</definedName>
    <definedName name="_xlnm._FilterDatabase" localSheetId="3" hidden="1">'Defect Log'!$A$10:$Z$30</definedName>
  </definedNames>
  <calcPr calcId="191028"/>
  <pivotCaches>
    <pivotCache cacheId="12672" r:id="rId6"/>
    <pivotCache cacheId="12673" r:id="rId7"/>
    <pivotCache cacheId="12674" r:id="rId8"/>
    <pivotCache cacheId="12675" r:id="rId9"/>
    <pivotCache cacheId="12676" r:id="rId10"/>
    <pivotCache cacheId="12677" r:id="rId11"/>
    <pivotCache cacheId="12678"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5" l="1"/>
  <c r="C18" i="5"/>
  <c r="B18" i="5"/>
  <c r="B16" i="5"/>
  <c r="B14" i="5"/>
  <c r="F12" i="5"/>
  <c r="E12" i="5"/>
  <c r="D12" i="5"/>
  <c r="C12" i="5"/>
  <c r="B12" i="5"/>
  <c r="B10" i="5"/>
  <c r="B8" i="5"/>
  <c r="E6" i="5"/>
  <c r="D6" i="5"/>
  <c r="C6" i="5"/>
  <c r="B6" i="5"/>
  <c r="D4" i="5"/>
  <c r="C4" i="5"/>
  <c r="B4" i="5"/>
  <c r="B2" i="5"/>
</calcChain>
</file>

<file path=xl/sharedStrings.xml><?xml version="1.0" encoding="utf-8"?>
<sst xmlns="http://schemas.openxmlformats.org/spreadsheetml/2006/main" count="1653" uniqueCount="412">
  <si>
    <t>Sr No</t>
  </si>
  <si>
    <t>Project</t>
  </si>
  <si>
    <t>Module</t>
  </si>
  <si>
    <t>Sub-module</t>
  </si>
  <si>
    <t>Platform</t>
  </si>
  <si>
    <t>Function</t>
  </si>
  <si>
    <t>field</t>
  </si>
  <si>
    <t>Testing Type</t>
  </si>
  <si>
    <t>Testing Group</t>
  </si>
  <si>
    <t>Severity</t>
  </si>
  <si>
    <t>Test Description</t>
  </si>
  <si>
    <t>Steps</t>
  </si>
  <si>
    <t>Expected Result</t>
  </si>
  <si>
    <t>Actual Status
10/07/2024</t>
  </si>
  <si>
    <t>Actual Status
10/13/2024</t>
  </si>
  <si>
    <t>Status:10/07/2024</t>
  </si>
  <si>
    <t>Status:
10/13/2024</t>
  </si>
  <si>
    <t>Screenshot
10/07/2024</t>
  </si>
  <si>
    <t>Screenshot
10/13/2024</t>
  </si>
  <si>
    <t>Actual Status
10/17/2024</t>
  </si>
  <si>
    <t>Final Testing:10/17/2024</t>
  </si>
  <si>
    <t>Screenshot
10/17/2024</t>
  </si>
  <si>
    <t>Actual Status
10/20/2024</t>
  </si>
  <si>
    <t>Final Testing:
10/20/2024</t>
  </si>
  <si>
    <t>Screenshot
10/20/2024</t>
  </si>
  <si>
    <t>Actual Status
22/10/2024</t>
  </si>
  <si>
    <t>Testing Status
22/10/2024</t>
  </si>
  <si>
    <t>Screenshot
22/10/2024</t>
  </si>
  <si>
    <t>TC_1</t>
  </si>
  <si>
    <t>Microsoft Dynamic D365</t>
  </si>
  <si>
    <t>POS</t>
  </si>
  <si>
    <t>Gift Voucher sale</t>
  </si>
  <si>
    <t>Web</t>
  </si>
  <si>
    <t>View</t>
  </si>
  <si>
    <t>UI</t>
  </si>
  <si>
    <t>Smoke</t>
  </si>
  <si>
    <t>Medium</t>
  </si>
  <si>
    <t>Verify that the page loads correctly without any UI issues.</t>
  </si>
  <si>
    <t>The page should load all elements correctly without errors.</t>
  </si>
  <si>
    <t>Add button + icon is not awailable(All browser)</t>
  </si>
  <si>
    <t>As Expected</t>
  </si>
  <si>
    <t>Fail</t>
  </si>
  <si>
    <t>Pass</t>
  </si>
  <si>
    <t>SS!A1</t>
  </si>
  <si>
    <t>pass</t>
  </si>
  <si>
    <t>SS1!A70</t>
  </si>
  <si>
    <t>TC_2</t>
  </si>
  <si>
    <t>Verify all fields and buttons UI</t>
  </si>
  <si>
    <t>All Input fields and buttons should be well aligned as per figma-i.customer Name/Mobile ii.store iii.Net amount iv. Remark</t>
  </si>
  <si>
    <t>Remark Feild alignment is not as per figma</t>
  </si>
  <si>
    <t>Need to discuss</t>
  </si>
  <si>
    <t>SS!A70</t>
  </si>
  <si>
    <t>Remark field Text box size is large and there is no Provision For save remark, unable to Save remarrk</t>
  </si>
  <si>
    <t>SS1!J17</t>
  </si>
  <si>
    <t>TC_3</t>
  </si>
  <si>
    <t>D365</t>
  </si>
  <si>
    <t>gift card details</t>
  </si>
  <si>
    <t>Add</t>
  </si>
  <si>
    <t>Gift Card type</t>
  </si>
  <si>
    <t>Validations</t>
  </si>
  <si>
    <t>Regression</t>
  </si>
  <si>
    <t>Verify Gift Card type drop-down</t>
  </si>
  <si>
    <t>Drop-down should be clickable with hard-coded options-1.Physical Gift card 2.E-Gift card 3.Paper Gift card 4.Auto generated</t>
  </si>
  <si>
    <t>SS!A85</t>
  </si>
  <si>
    <t>TC_4</t>
  </si>
  <si>
    <t>Reference Number</t>
  </si>
  <si>
    <t>low</t>
  </si>
  <si>
    <t>Verify Reference number field</t>
  </si>
  <si>
    <t>Should accept integer only</t>
  </si>
  <si>
    <t>Accepting Characters , negative number also</t>
  </si>
  <si>
    <t>Reference number field accepting -ve value, character and special characters</t>
  </si>
  <si>
    <t>SS!AT3</t>
  </si>
  <si>
    <t>SS1!A2</t>
  </si>
  <si>
    <t>SS!A102</t>
  </si>
  <si>
    <t>TC_5</t>
  </si>
  <si>
    <t>Verify item Id Drop-down</t>
  </si>
  <si>
    <t>GC item category vise Item id should reflect</t>
  </si>
  <si>
    <t>TC_6</t>
  </si>
  <si>
    <t>Verify Variant ID drop-down</t>
  </si>
  <si>
    <t>According to item release product variant should reflect</t>
  </si>
  <si>
    <t>TC_7</t>
  </si>
  <si>
    <t>Denomination</t>
  </si>
  <si>
    <t>Verify Denomination field</t>
  </si>
  <si>
    <t>User will get denomination value as per setted variant value and it should not be editable in physical gift card case</t>
  </si>
  <si>
    <t>Denomination field is editable in case of physical gift card case</t>
  </si>
  <si>
    <t>https://share.nmblc.cloud/bc67dcb8</t>
  </si>
  <si>
    <t>https://share.nmblc.cloud/5775fb3c</t>
  </si>
  <si>
    <t>TC_8</t>
  </si>
  <si>
    <t>No. of gift card</t>
  </si>
  <si>
    <t>Verify Number of gift card issued field</t>
  </si>
  <si>
    <t>Number of gift card field should be accept only integer values, negative value should not allow</t>
  </si>
  <si>
    <t>https://share.nmblc.cloud/3a5fc267</t>
  </si>
  <si>
    <t>TC_9</t>
  </si>
  <si>
    <t>Expiry date</t>
  </si>
  <si>
    <t>Verify Expiry date field</t>
  </si>
  <si>
    <t>1.Expiry date should be reflect first according to item expiry date.
2.If Expiry date of item is not given then it will consider from as per jewellery parameter setting.</t>
  </si>
  <si>
    <t xml:space="preserve">
https://share.nmblc.cloud/6ac05e6b
https://share.nmblc.cloud/2d9ef2eb
</t>
  </si>
  <si>
    <t>TC_10</t>
  </si>
  <si>
    <t>Customer name</t>
  </si>
  <si>
    <t>Verify Customer Account drop-down</t>
  </si>
  <si>
    <t xml:space="preserve">Should reflect all available customers from account receivable -&gt; all customers
</t>
  </si>
  <si>
    <t>TC_11</t>
  </si>
  <si>
    <t>Verify Customer Name/Mobile Number field</t>
  </si>
  <si>
    <t>Customer Name/Mobile Number will get as per selection of customer</t>
  </si>
  <si>
    <t>TC_12</t>
  </si>
  <si>
    <t>Store</t>
  </si>
  <si>
    <t>Verify Store field</t>
  </si>
  <si>
    <t>User will get From cash registry location (store from which user logged in will reflect)</t>
  </si>
  <si>
    <t>TC_13</t>
  </si>
  <si>
    <t>Gift voucher popup</t>
  </si>
  <si>
    <t>Functional</t>
  </si>
  <si>
    <t>Validate add Process</t>
  </si>
  <si>
    <t>After clicking on add button gift voucher pop-Up will reflect with-Quantity, Starting Number,Gift Card Name,Gift Card Category,Ending No,Rate,Amount,GV Validity Date fields.</t>
  </si>
  <si>
    <t>TC_14</t>
  </si>
  <si>
    <t>Quantity</t>
  </si>
  <si>
    <t>Verify Quantity field</t>
  </si>
  <si>
    <t>1. User should able to add numberic data
2. Shouldn't add negative and alpha numeric values
3. shouldn't be zero (0)</t>
  </si>
  <si>
    <t>TC_15</t>
  </si>
  <si>
    <t>Starting Number</t>
  </si>
  <si>
    <t>Validate Starting number field</t>
  </si>
  <si>
    <t>User should be able to add starting number of Gift Card</t>
  </si>
  <si>
    <t>TC_16</t>
  </si>
  <si>
    <t>Validate quantity &amp; starting number field limit</t>
  </si>
  <si>
    <t>quantity and startring number field should have limit
Quantity accepting : 89764513206546462454651465465165468656456165455646546546545646545646545646546545648465156</t>
  </si>
  <si>
    <t>accepting any value : ex GCG10000532354894651451656653156132545612</t>
  </si>
  <si>
    <t>Suggestion</t>
  </si>
  <si>
    <t>TC_17</t>
  </si>
  <si>
    <t>Gift Card Name</t>
  </si>
  <si>
    <t>Verify Gift card Name field</t>
  </si>
  <si>
    <t>As per 'starting number' gift card name will show.This is non editable field.</t>
  </si>
  <si>
    <t>As per document value column Item Id should reflect in gift card name field</t>
  </si>
  <si>
    <t>SS1!A4</t>
  </si>
  <si>
    <t xml:space="preserve">BA Comment:As per jewellery parameter gift card item name show </t>
  </si>
  <si>
    <t>TC_18</t>
  </si>
  <si>
    <t>Gift Card Category</t>
  </si>
  <si>
    <t>Verify Gift Card category</t>
  </si>
  <si>
    <t>As per "starting number" gift card category will show.This is non editable field.</t>
  </si>
  <si>
    <t>TC_19</t>
  </si>
  <si>
    <t>Ending No</t>
  </si>
  <si>
    <t>Verify Ending Number</t>
  </si>
  <si>
    <t>As per the starting number and quantity, the ending number will be shown.</t>
  </si>
  <si>
    <t>TC_20</t>
  </si>
  <si>
    <t>Rate</t>
  </si>
  <si>
    <t>Verify Rate field</t>
  </si>
  <si>
    <t>As per Gift card rate will be display.</t>
  </si>
  <si>
    <t>TC_21</t>
  </si>
  <si>
    <t>Verify Amount = rate * quantity</t>
  </si>
  <si>
    <t>In amount field value will reflect as per Rate * quantity</t>
  </si>
  <si>
    <t>TC_22</t>
  </si>
  <si>
    <t>Verify GV Validity date</t>
  </si>
  <si>
    <r>
      <rPr>
        <sz val="11"/>
        <color rgb="FFFF0000"/>
        <rFont val="Calibri"/>
        <charset val="134"/>
        <scheme val="minor"/>
      </rPr>
      <t xml:space="preserve">GV validity will reflect as per item validity
</t>
    </r>
    <r>
      <rPr>
        <sz val="11"/>
        <rFont val="Calibri"/>
        <charset val="134"/>
        <scheme val="minor"/>
      </rPr>
      <t>GV validity = current date + (Expiry Days against item Id if set / jewellery parameter Gift card Expiry Days)</t>
    </r>
  </si>
  <si>
    <t>For physical gift card Fetching wrong GV validity date.</t>
  </si>
  <si>
    <t>SS1!A6</t>
  </si>
  <si>
    <t>BA &amp; dev:Deffered</t>
  </si>
  <si>
    <t>Deferred</t>
  </si>
  <si>
    <t>TC_23</t>
  </si>
  <si>
    <t>High</t>
  </si>
  <si>
    <t>Verify Save button</t>
  </si>
  <si>
    <t>Button should clickable and after clicking detailed line will reflect on Gift Card sale bill page</t>
  </si>
  <si>
    <t>TC_24</t>
  </si>
  <si>
    <t>cancel</t>
  </si>
  <si>
    <t>Verify Cancel process</t>
  </si>
  <si>
    <t>After Clicking on cancel button user will not able to proceed and navigate to home page and clear entered data</t>
  </si>
  <si>
    <t>TC_25</t>
  </si>
  <si>
    <t>Verify User Can perform sale gift card process with already used Gift card number</t>
  </si>
  <si>
    <t>User should not allow already used GC number and User will get error as "gift Card is already issued."</t>
  </si>
  <si>
    <r>
      <rPr>
        <sz val="11"/>
        <color theme="1"/>
        <rFont val="Calibri"/>
        <charset val="134"/>
        <scheme val="minor"/>
      </rPr>
      <t xml:space="preserve">Error should be meaningful if user reissue any GC. 
</t>
    </r>
    <r>
      <rPr>
        <b/>
        <sz val="11"/>
        <color theme="1"/>
        <rFont val="Calibri"/>
        <charset val="134"/>
        <scheme val="minor"/>
      </rPr>
      <t>"Gift Card is already issued."</t>
    </r>
  </si>
  <si>
    <t>SS1!A8</t>
  </si>
  <si>
    <t>BA:Not required</t>
  </si>
  <si>
    <t>Not required</t>
  </si>
  <si>
    <t>Not Required</t>
  </si>
  <si>
    <t>TC_26</t>
  </si>
  <si>
    <t>Verify Gift card creation-"Customer account field " if selected by user</t>
  </si>
  <si>
    <t>If the user selects a customer during gift card generation, the gift card can only be sold to that specific customer</t>
  </si>
  <si>
    <t>The user can issue a GC to any customer, even if the GC was generated for a specific customer</t>
  </si>
  <si>
    <t>gift voucher</t>
  </si>
  <si>
    <t>Still Persist</t>
  </si>
  <si>
    <t>https://share.nmblc.cloud/1ce96271</t>
  </si>
  <si>
    <t>https://share.nmblc.cloud/03f84f5c
https://share.nmblc.cloud/62a81b7a</t>
  </si>
  <si>
    <t>TC_27</t>
  </si>
  <si>
    <t>Verify Gift card creation-Customer account field if not added by user</t>
  </si>
  <si>
    <t>If the user hasn't selects a customer during gift card generation, the gift card can be sold to that any customer</t>
  </si>
  <si>
    <t>https://share.nmblc.cloud/f960ec6e</t>
  </si>
  <si>
    <t>If the user hasn't selects a customer during gift card generation, the gift card can be sold to that any customer, getting error "DataAreaId Is not ValidStore Is not Valid
"</t>
  </si>
  <si>
    <t>fail</t>
  </si>
  <si>
    <t>https://share.nmblc.cloud/fd9e52ac
https://share.nmblc.cloud/cc202abb</t>
  </si>
  <si>
    <t>TC_28</t>
  </si>
  <si>
    <t>Verify Stores</t>
  </si>
  <si>
    <t>User should be able to issue gift card only for that specific store</t>
  </si>
  <si>
    <t>https://share.nmblc.cloud/f9457638</t>
  </si>
  <si>
    <t>TC_29</t>
  </si>
  <si>
    <t>Payment</t>
  </si>
  <si>
    <t>Verify User Can perform payment by cash</t>
  </si>
  <si>
    <t>user should make payment by cash</t>
  </si>
  <si>
    <t>https://share.nmblc.cloud/224f258e</t>
  </si>
  <si>
    <t>TC_30</t>
  </si>
  <si>
    <t>Verify User Can perform payment by card</t>
  </si>
  <si>
    <t>user should make payment by card</t>
  </si>
  <si>
    <t>TC_31</t>
  </si>
  <si>
    <t>Verify User Can perform payment by UPI</t>
  </si>
  <si>
    <t>user should make payment by UPI</t>
  </si>
  <si>
    <t>TC_32</t>
  </si>
  <si>
    <t>Verify User Can perform payment by advance</t>
  </si>
  <si>
    <t>user should make payment by using advance</t>
  </si>
  <si>
    <t>https://share.nmblc.cloud/7e467943</t>
  </si>
  <si>
    <t>TC_33</t>
  </si>
  <si>
    <t>Verify working of payment mode back button</t>
  </si>
  <si>
    <t>after clicking on payment mode back button it should show previous page (GC sale bill)</t>
  </si>
  <si>
    <t>payment mode back button not present</t>
  </si>
  <si>
    <t>SS1!A10</t>
  </si>
  <si>
    <t>https://share.nmblc.cloud/ed3154eb</t>
  </si>
  <si>
    <t>TC_34</t>
  </si>
  <si>
    <t>Verify User can sale expired GC</t>
  </si>
  <si>
    <t>User Shouldn't sale expired gift card</t>
  </si>
  <si>
    <t>user is able to issue expired GC, and Once it is issued it is updating expiry date in D365 against that GC</t>
  </si>
  <si>
    <t>SS1!A12</t>
  </si>
  <si>
    <t xml:space="preserve">BA:User can issue expired gift card but user can not redeem the expired gift acrd.Not a bug. </t>
  </si>
  <si>
    <t>TC_35</t>
  </si>
  <si>
    <t>D365 &amp; POS</t>
  </si>
  <si>
    <t>Verify Gift Card generation Process for Paper gift card</t>
  </si>
  <si>
    <t>1.Open Gift Card details page &amp; Click on generate Gift card.
2.Select Gift Card type as paper gift card
3.Add item &amp; Variant Id
4.Add denomination
5.Add No of gift card and proceed
6.On Gift card Sale bill PEWS-click on add
7.Add require data with rate and click on save</t>
  </si>
  <si>
    <t>1.Generate Gift Card popUp will reflect with fields-Gift card type, reference number,item id , variant id, denomination,no of gift card issued,Expiry date and customer account.
2.Should be selectable
3.User should able to add item and variant id
4.User should be able to add/edit value for denomination feild(Paper Gift card).
5.As per added information it will proceed
6.User will get gift voucher popup
7.Paper gift card case rate Should be editable and after clicking on save it will navigate to home page .</t>
  </si>
  <si>
    <t>7.Rate is not editable in POS</t>
  </si>
  <si>
    <t>SS!A288</t>
  </si>
  <si>
    <t>TC_36</t>
  </si>
  <si>
    <t>Integration</t>
  </si>
  <si>
    <t>Verify rate field in paper Gift card Case</t>
  </si>
  <si>
    <t>If user changed rate from POS Rate field that should be reflect in D POS</t>
  </si>
  <si>
    <t>https://share.nmblc.cloud/83963cc2</t>
  </si>
  <si>
    <t>TC_37</t>
  </si>
  <si>
    <t>Verify paper Gift Card POS Reflection</t>
  </si>
  <si>
    <t>As per created gift card all data should Reflect in POS from D POS</t>
  </si>
  <si>
    <t>Unable to Edit Rate</t>
  </si>
  <si>
    <t>For paper gift card Fetching wrong GV validity date.</t>
  </si>
  <si>
    <t>Pending</t>
  </si>
  <si>
    <t>SS1!A14</t>
  </si>
  <si>
    <t>BA:This is deferred.</t>
  </si>
  <si>
    <t>TC_38</t>
  </si>
  <si>
    <t>Usability</t>
  </si>
  <si>
    <t>Low</t>
  </si>
  <si>
    <t>Verify Behavior if user clicked go to payment without adding sale bill</t>
  </si>
  <si>
    <t>User Shouldn't go for further process will get error as"Please add data"</t>
  </si>
  <si>
    <t>https://share.nmblc.cloud/a697b838</t>
  </si>
  <si>
    <t>TC_39</t>
  </si>
  <si>
    <t>Verify Mandatory fields are Marked with asterik</t>
  </si>
  <si>
    <t>All Mandatory fields should be marked with asterik</t>
  </si>
  <si>
    <t>TC_40</t>
  </si>
  <si>
    <t>check behavior without adding Starting number field</t>
  </si>
  <si>
    <t>User should get error as"Please enter starting number"</t>
  </si>
  <si>
    <t>https://share.nmblc.cloud/bc99dabf</t>
  </si>
  <si>
    <t>TC_41</t>
  </si>
  <si>
    <t>Verify PAN card field for Tax Page</t>
  </si>
  <si>
    <t>The pancard should be below mentioned format :
First 5 characters: alphabets (e.g., ABCXY)
Next 4 characters: digits (e.g., 1116)
Last 1 character: alphabet (e.g., G)
EX :"ABCXY1116G"</t>
  </si>
  <si>
    <t>Not getting Page for upload pan and adhaar for more than 2 lakhs gift card value</t>
  </si>
  <si>
    <t>https://share.nmblc.cloud/0a3ddd5f</t>
  </si>
  <si>
    <t>TC_42</t>
  </si>
  <si>
    <t>Verify Cash limit</t>
  </si>
  <si>
    <t>If user crossed daily cash limit then user should not able to proceed by cash</t>
  </si>
  <si>
    <t>https://share.nmblc.cloud/22a18b77</t>
  </si>
  <si>
    <t>TC_43</t>
  </si>
  <si>
    <t>Verify Tax information Page</t>
  </si>
  <si>
    <t>If User creating GC more than 2 lakhs amount user will get Tax information Page User Need to attache atleast i.Pan card  ii.form 60 iii.form 61 and validate</t>
  </si>
  <si>
    <t>TC_44</t>
  </si>
  <si>
    <t>Verify back button functionality</t>
  </si>
  <si>
    <t>If the user enters PAN card details with an attachment, validates it, and moves to the payment mode, clicking the back button from the payment mode should redirect the user to the PAN details page, and the entered data should remain intact</t>
  </si>
  <si>
    <t>https://share.nmblc.cloud/5bc6d9df</t>
  </si>
  <si>
    <t>CR</t>
  </si>
  <si>
    <t>TC_45</t>
  </si>
  <si>
    <t>Verify Advance Utilization for GC Creation</t>
  </si>
  <si>
    <t>User can utilize URD and blanket advance for GV sale process</t>
  </si>
  <si>
    <t>For URD advance getting posting error
00000048-090688</t>
  </si>
  <si>
    <t>SS1!A18</t>
  </si>
  <si>
    <t>NA</t>
  </si>
  <si>
    <t>TC_46</t>
  </si>
  <si>
    <t>Validate Number sequence For GC</t>
  </si>
  <si>
    <t>User will get As per selected Item name Number sequence</t>
  </si>
  <si>
    <t>TC_47</t>
  </si>
  <si>
    <t>Variant id</t>
  </si>
  <si>
    <t>Verify that the Variant ID drop-down is cleared after changing the Item ID.</t>
  </si>
  <si>
    <t>If the user selects an item ID and a corresponding variant based on that item ID, the variant field should be cleared whenever the item ID is changed</t>
  </si>
  <si>
    <t>When the user selects an item ID and a corresponding variant based on that item ID, the variant field does not clear when the item ID is changed</t>
  </si>
  <si>
    <t>https://share.nmblc.cloud/3c8fb9a8</t>
  </si>
  <si>
    <t>TC_48</t>
  </si>
  <si>
    <t>Verify Denomination field accepting zero (0)</t>
  </si>
  <si>
    <t>Denomination field should not accept zero (0) and negative value for both physical and paper gift card</t>
  </si>
  <si>
    <r>
      <rPr>
        <sz val="11"/>
        <color theme="1"/>
        <rFont val="Calibri"/>
        <charset val="134"/>
        <scheme val="minor"/>
      </rPr>
      <t xml:space="preserve">Denomination field should not accept zero (0) for both physical and paper gift card
</t>
    </r>
    <r>
      <rPr>
        <b/>
        <sz val="11"/>
        <color theme="1"/>
        <rFont val="Calibri"/>
        <charset val="134"/>
        <scheme val="minor"/>
      </rPr>
      <t>GS0320 / GCG1000074</t>
    </r>
  </si>
  <si>
    <t>Denomination field Accepting -ve values</t>
  </si>
  <si>
    <t>https://share.nmblc.cloud/e8c13afe</t>
  </si>
  <si>
    <t>TC_49</t>
  </si>
  <si>
    <t>Verify Ending Number updating after user change quantity</t>
  </si>
  <si>
    <t>Based on the starting number and quantity, the ending number will be displayed. If the user changes the quantity after scanning the GC, the ending number should be updated accordingly</t>
  </si>
  <si>
    <t>If the user changes the quantity after scanning the GC, the ending number not updating</t>
  </si>
  <si>
    <t>https://share.nmblc.cloud/fe660b20</t>
  </si>
  <si>
    <t>TC_50</t>
  </si>
  <si>
    <t>Amount</t>
  </si>
  <si>
    <t>Verify Amount updating after user change quantity</t>
  </si>
  <si>
    <t>Based on the rate and quantity, the amount will be displayed. If the user changes the quantity after scanning the GC, the amount should be updated accordingly</t>
  </si>
  <si>
    <t>If the user changes the quantity after scanning the GC, the amount not updating</t>
  </si>
  <si>
    <t>https://share.nmblc.cloud/930fb77f</t>
  </si>
  <si>
    <t>TC_51</t>
  </si>
  <si>
    <t>Verify print format</t>
  </si>
  <si>
    <t>All details should reflect from gift sale bill</t>
  </si>
  <si>
    <t>On print format Net amount is wrong(in numbers and in words)
Amount paid by payment method reflecting wrong amount</t>
  </si>
  <si>
    <t>SS1!A20</t>
  </si>
  <si>
    <t>TC_52</t>
  </si>
  <si>
    <t>Inventory management -</t>
  </si>
  <si>
    <t>on hand list</t>
  </si>
  <si>
    <t>Verify inventory effect after GC issued to any customer (after posting)</t>
  </si>
  <si>
    <t>If user issue any gift card to any customer then inventory must be deducted from that store</t>
  </si>
  <si>
    <t>https://share.nmblc.cloud/01534b6b
https://share.nmblc.cloud/73b791cf</t>
  </si>
  <si>
    <t>TC_53</t>
  </si>
  <si>
    <t>Jewellery</t>
  </si>
  <si>
    <t>grid</t>
  </si>
  <si>
    <t xml:space="preserve">Verify that latest record showing on top of grid </t>
  </si>
  <si>
    <t>latest record should reflect on top</t>
  </si>
  <si>
    <t>after generating gift card it should refelct on top</t>
  </si>
  <si>
    <t>SS1!A118</t>
  </si>
  <si>
    <t>https://share.nmblc.cloud/4aeba6a5</t>
  </si>
  <si>
    <t>TC_54</t>
  </si>
  <si>
    <t>Verify fields are clearing after user scan GC and click anywhere or not</t>
  </si>
  <si>
    <t xml:space="preserve">After GC scan if user clicks any where on screen it should clear fields as popup is closing </t>
  </si>
  <si>
    <t>https://share.nmblc.cloud/571c3d15</t>
  </si>
  <si>
    <t>TC_55</t>
  </si>
  <si>
    <t>Verify whether, when a user creates a gift card (GC) in D365 and runs the job without transferring it to any store, and later transfers the same GC to a specific store and scans it there, all the details are properly retrieved for that GC at the store.</t>
  </si>
  <si>
    <t>when a user creates a gift card (GC) in D365 and runs the job without transferring it to any store, and later transfers the same GC to a specific store and scans it there, all the details are properly retrieved for that GC at the store.</t>
  </si>
  <si>
    <t>when a user creates a gift card (GC) in D365 and runs the job without transferring it to any store, and later transfers the same GC to a specific store and scans it there, then getting "DataAreaId Is not ValidStore Is not Valid" error</t>
  </si>
  <si>
    <t>https://share.nmblc.cloud/54384e21</t>
  </si>
  <si>
    <t>Defect Status@071024</t>
  </si>
  <si>
    <t>New</t>
  </si>
  <si>
    <t>Count of Defect ID</t>
  </si>
  <si>
    <t>Priority</t>
  </si>
  <si>
    <t>Grand Total</t>
  </si>
  <si>
    <t>Defect Status:
10/13/2024</t>
  </si>
  <si>
    <t>Count of Defect ID_x000D_</t>
  </si>
  <si>
    <t>Test case execution status:
10/13/2024</t>
  </si>
  <si>
    <t>Defect Status:
10/17/2024_2</t>
  </si>
  <si>
    <t>Closed</t>
  </si>
  <si>
    <t>Count of Final Testing</t>
  </si>
  <si>
    <t>Defect Status
20/10/2024</t>
  </si>
  <si>
    <t>Count of Final Testing:
10/20/2024</t>
  </si>
  <si>
    <t>Defect ID</t>
  </si>
  <si>
    <t>Raise on Date</t>
  </si>
  <si>
    <t>Sub Module</t>
  </si>
  <si>
    <t>Defect Description</t>
  </si>
  <si>
    <t>Assign To</t>
  </si>
  <si>
    <t>Defect Status
10/07/2024</t>
  </si>
  <si>
    <t>Defect Status
10/13/2024</t>
  </si>
  <si>
    <t>Tester comment</t>
  </si>
  <si>
    <t>BA comment for
10/07/2024</t>
  </si>
  <si>
    <t>Dev Status for 
10/07/2024</t>
  </si>
  <si>
    <t>Dev comment</t>
  </si>
  <si>
    <t>GiftVoucher</t>
  </si>
  <si>
    <t>On gift  card sale bill page Add button + icon is not awailable(All browser)</t>
  </si>
  <si>
    <t xml:space="preserve">alredy given </t>
  </si>
  <si>
    <t>Solved</t>
  </si>
  <si>
    <t>On gift  card sale bill page  Remark Feild alignment is not as per figma</t>
  </si>
  <si>
    <t>Not a bug</t>
  </si>
  <si>
    <t>For reference number in D-while creating GC Accepting Characters , negative number also</t>
  </si>
  <si>
    <t>Bug</t>
  </si>
  <si>
    <t>On gift voucher popup Rate is not editable in POS</t>
  </si>
  <si>
    <t>Duplicate</t>
  </si>
  <si>
    <t>Defect Description
10/13/2024</t>
  </si>
  <si>
    <t>Defect Status:
10/17/2024</t>
  </si>
  <si>
    <t>BA comment for defect raised on
10/07/2024</t>
  </si>
  <si>
    <t>Dev Status for defect raised on
10/07/2024</t>
  </si>
  <si>
    <t>Dev comment(17-10-2024)</t>
  </si>
  <si>
    <t>Tester Comments
17/10/2024 &amp; 18/10/2024</t>
  </si>
  <si>
    <t>BA Remark (19/10/2024)</t>
  </si>
  <si>
    <t>Tester Comments
20/10/2024</t>
  </si>
  <si>
    <t>Defect Status
22/10/2024</t>
  </si>
  <si>
    <t>Screenshots
22/10/2024</t>
  </si>
  <si>
    <t>Tester Comments
22/10/2024</t>
  </si>
  <si>
    <t>BA Remark
22/10/2024</t>
  </si>
  <si>
    <t>Tester comment 
22/10/2024
after 10 PM</t>
  </si>
  <si>
    <t>BAcomment 
22/10/2024
after 10 PM</t>
  </si>
  <si>
    <t>Bug (It accept  character , number and "-" and space)</t>
  </si>
  <si>
    <t>Resolved</t>
  </si>
  <si>
    <t>As per document value column, Item Id should reflect in gift card name field</t>
  </si>
  <si>
    <t>As per jewellery parameter gift card item name show</t>
  </si>
  <si>
    <t>We will consider it as CR</t>
  </si>
  <si>
    <t>Document update and send on mail.</t>
  </si>
  <si>
    <t>This is deferred.</t>
  </si>
  <si>
    <r>
      <rPr>
        <sz val="11"/>
        <color theme="1"/>
        <rFont val="Calibri"/>
        <charset val="134"/>
      </rPr>
      <t xml:space="preserve">Error should be meaningful if user reissue any GC. 
</t>
    </r>
    <r>
      <rPr>
        <b/>
        <sz val="11"/>
        <color theme="1"/>
        <rFont val="Calibri"/>
        <charset val="134"/>
      </rPr>
      <t>"Gift Card is already issued."</t>
    </r>
  </si>
  <si>
    <t>Not required.</t>
  </si>
  <si>
    <t>As per discussed with Baliram Sir, the point has to not being solved by D- Team</t>
  </si>
  <si>
    <t>https://share.nmblc.cloud/519b9e44</t>
  </si>
  <si>
    <t>Remove all payment lione then back button is enable.</t>
  </si>
  <si>
    <t>User can issue expired gift card but user can not redeem the expired gift acrd.Not a bug.</t>
  </si>
  <si>
    <t>duplicate. same condition will apply on any gift card for experiy.</t>
  </si>
  <si>
    <t>In the document this condition is already add. development team working on it.</t>
  </si>
  <si>
    <t>For this CR sanika will working on it. and it is applicabple to all type of transactions.</t>
  </si>
  <si>
    <r>
      <rPr>
        <sz val="11"/>
        <color theme="1"/>
        <rFont val="Calibri"/>
        <charset val="134"/>
      </rPr>
      <t xml:space="preserve">For URD advance getting posting error
</t>
    </r>
    <r>
      <rPr>
        <b/>
        <sz val="11"/>
        <color theme="1"/>
        <rFont val="Calibri"/>
        <charset val="134"/>
      </rPr>
      <t>00000048-090688</t>
    </r>
  </si>
  <si>
    <t>Not Bug (As per our discussion with Divya Ma'am, this is not related to the gift card )</t>
  </si>
  <si>
    <r>
      <rPr>
        <sz val="11"/>
        <color theme="1"/>
        <rFont val="Calibri"/>
        <charset val="134"/>
      </rPr>
      <t xml:space="preserve">Denomination field should not accept zero (0) for both physical and paper gift card
</t>
    </r>
    <r>
      <rPr>
        <b/>
        <sz val="11"/>
        <color theme="1"/>
        <rFont val="Calibri"/>
        <charset val="134"/>
      </rPr>
      <t>GS0320 / GCG1000074</t>
    </r>
  </si>
  <si>
    <t>Not a bug. Click on "&gt;" sign then this is update.</t>
  </si>
  <si>
    <t>The ending number should update based on changes in quantity, rather than when the starting number button is clicked</t>
  </si>
  <si>
    <t>Quantity is added and click on “&gt;” this button then quantity field is disable. Document update and send on mail.</t>
  </si>
  <si>
    <t>The amount should update based on changes in quantity, rather than when the starting number button is clicked.</t>
  </si>
  <si>
    <t>Quantity is added and click on “&gt;” this button then quantity field  is disable. Document update and send on mail.</t>
  </si>
  <si>
    <t>TC_02</t>
  </si>
  <si>
    <t>On gift card sale bill page-Remark field Text box size is large and there is no Provision For save remark, unable to Save remark</t>
  </si>
  <si>
    <t>In document no details about this field.
Hence we will consider it as CR</t>
  </si>
  <si>
    <t>Inventory management</t>
  </si>
  <si>
    <t>Need updated document</t>
  </si>
  <si>
    <t>Date : 22/10/24
https://share.nmblc.cloud/c3e5f598
Bug has been resolved on UAT</t>
  </si>
  <si>
    <t>closed</t>
  </si>
  <si>
    <t>https://share.nmblc.cloud/c736c01f</t>
  </si>
  <si>
    <t>Bug exist</t>
  </si>
  <si>
    <t>https://share.nmblc.cloud/9f77807f</t>
  </si>
  <si>
    <t>If the user hasn't selects a customer during gift card generation, the gift card can be sold to that any customer, getting error "DataAreaId Is not ValidStore Is not Valid"</t>
  </si>
  <si>
    <t>https://share.nmblc.cloud/c86140ee</t>
  </si>
  <si>
    <t>https://share.nmblc.cloud/8c6efb3c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</si>
</sst>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18">
    <font>
      <sz val="11"/>
      <color theme="1"/>
      <name val="Calibri"/>
      <charset val="134"/>
      <scheme val="minor"/>
    </font>
    <font>
      <b/>
      <sz val="11"/>
      <color rgb="FF000000"/>
      <name val="Calibri"/>
      <charset val="134"/>
    </font>
    <font>
      <sz val="11"/>
      <color rgb="FFFF0000"/>
      <name val="Calibri"/>
      <charset val="134"/>
    </font>
    <font>
      <sz val="11"/>
      <color theme="1"/>
      <name val="Calibri"/>
      <charset val="134"/>
    </font>
    <font>
      <b/>
      <sz val="11"/>
      <color theme="1"/>
      <name val="Calibri"/>
      <charset val="134"/>
    </font>
    <font>
      <sz val="11"/>
      <color rgb="FF000000"/>
      <name val="Calibri"/>
      <charset val="134"/>
    </font>
    <font>
      <u/>
      <sz val="11"/>
      <color rgb="FF800080"/>
      <name val="Calibri"/>
      <charset val="134"/>
    </font>
    <font>
      <u/>
      <sz val="11"/>
      <color rgb="FF0000FF"/>
      <name val="Calibri"/>
      <charset val="134"/>
    </font>
    <font>
      <sz val="11"/>
      <color rgb="FF040C28"/>
      <name val="Calibri"/>
      <charset val="134"/>
    </font>
    <font>
      <sz val="11"/>
      <name val="Calibri"/>
      <charset val="134"/>
    </font>
    <font>
      <u/>
      <sz val="11"/>
      <color rgb="FF0000FF"/>
      <name val="Calibri"/>
      <charset val="134"/>
      <scheme val="minor"/>
    </font>
    <font>
      <b/>
      <sz val="11"/>
      <color theme="1"/>
      <name val="Calibri"/>
      <charset val="134"/>
      <scheme val="minor"/>
    </font>
    <font>
      <sz val="11"/>
      <name val="Calibri"/>
      <charset val="134"/>
      <scheme val="minor"/>
    </font>
    <font>
      <sz val="11"/>
      <color rgb="FFFF0000"/>
      <name val="Calibri"/>
      <charset val="134"/>
      <scheme val="minor"/>
    </font>
    <font>
      <sz val="12"/>
      <color rgb="FF000000"/>
      <name val="Calibri"/>
      <charset val="134"/>
    </font>
    <font>
      <u/>
      <sz val="11"/>
      <color rgb="FF800080"/>
      <name val="Calibri"/>
      <charset val="134"/>
      <scheme val="minor"/>
    </font>
    <font>
      <sz val="11"/>
      <color rgb="FF000000"/>
      <name val="Calibri"/>
      <charset val="134"/>
      <scheme val="minor"/>
    </font>
    <font>
      <u/>
      <sz val="11"/>
      <color rgb="FF000000"/>
      <name val="Calibri"/>
      <charset val="134"/>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4506668294322"/>
        <bgColor indexed="64"/>
      </patternFill>
    </fill>
    <fill>
      <patternFill patternType="solid">
        <fgColor theme="2"/>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20">
    <xf numFmtId="0" fontId="0" fillId="0" borderId="0" xfId="0">
      <alignmen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3" fillId="0" borderId="1" xfId="0" applyFont="1" applyBorder="1" applyAlignment="1">
      <alignment horizontal="left" vertical="center"/>
    </xf>
    <xf numFmtId="164" fontId="3" fillId="0" borderId="1" xfId="0" applyNumberFormat="1" applyFont="1" applyBorder="1" applyAlignment="1">
      <alignment horizontal="left" vertical="center"/>
    </xf>
    <xf numFmtId="0" fontId="3" fillId="0" borderId="1" xfId="0" applyFont="1" applyBorder="1" applyAlignment="1">
      <alignment horizontal="center" vertical="center"/>
    </xf>
    <xf numFmtId="0" fontId="3" fillId="3" borderId="1" xfId="0" applyFont="1" applyFill="1" applyBorder="1" applyAlignment="1">
      <alignment horizontal="center" vertical="center"/>
    </xf>
    <xf numFmtId="0" fontId="2" fillId="0" borderId="1" xfId="0" applyFont="1" applyBorder="1" applyAlignment="1">
      <alignment horizontal="left" vertical="center"/>
    </xf>
    <xf numFmtId="164" fontId="2" fillId="0" borderId="1" xfId="0" applyNumberFormat="1" applyFont="1" applyBorder="1" applyAlignment="1">
      <alignment horizontal="left" vertical="center"/>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0" fontId="10" fillId="0" borderId="1" xfId="1" applyBorder="1" applyAlignment="1">
      <alignment horizontal="center" vertical="center" wrapText="1"/>
    </xf>
    <xf numFmtId="0" fontId="0" fillId="0" borderId="1" xfId="0" applyBorder="1">
      <alignment vertical="center"/>
    </xf>
    <xf numFmtId="0" fontId="0" fillId="2" borderId="2" xfId="0" applyFill="1" applyBorder="1">
      <alignment vertical="center"/>
    </xf>
    <xf numFmtId="0" fontId="0" fillId="0" borderId="2" xfId="0" applyBorder="1">
      <alignment vertical="center"/>
    </xf>
    <xf numFmtId="0" fontId="11" fillId="0" borderId="0" xfId="0" applyFont="1" applyAlignment="1">
      <alignment horizontal="center" vertical="center" wrapText="1"/>
    </xf>
    <xf numFmtId="0" fontId="0" fillId="0" borderId="0" xfId="0" applyAlignment="1">
      <alignment horizontal="left" vertical="center" wrapText="1"/>
    </xf>
    <xf numFmtId="0" fontId="0" fillId="3" borderId="0" xfId="0" applyFill="1" applyAlignment="1">
      <alignment horizontal="left" vertical="center" wrapText="1"/>
    </xf>
    <xf numFmtId="0" fontId="12" fillId="3" borderId="0" xfId="0" applyFont="1" applyFill="1" applyAlignment="1">
      <alignment horizontal="left" vertical="center" wrapText="1"/>
    </xf>
    <xf numFmtId="0" fontId="13" fillId="0" borderId="0" xfId="0" applyFont="1" applyAlignment="1">
      <alignment horizontal="left"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1"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left" vertical="center" wrapText="1"/>
    </xf>
    <xf numFmtId="0" fontId="12" fillId="3" borderId="1" xfId="0" applyFont="1" applyFill="1" applyBorder="1" applyAlignment="1">
      <alignment horizontal="left" vertical="center" wrapText="1"/>
    </xf>
    <xf numFmtId="0" fontId="0" fillId="0" borderId="1" xfId="0" applyBorder="1" applyAlignment="1">
      <alignment vertical="center" wrapText="1"/>
    </xf>
    <xf numFmtId="0" fontId="13" fillId="0" borderId="1" xfId="0" applyFont="1" applyBorder="1" applyAlignment="1">
      <alignment horizontal="left" vertical="center" wrapText="1"/>
    </xf>
    <xf numFmtId="0" fontId="0" fillId="3" borderId="1" xfId="0" applyFill="1" applyBorder="1" applyAlignment="1">
      <alignment horizontal="center" vertical="center" wrapText="1"/>
    </xf>
    <xf numFmtId="0" fontId="12" fillId="3" borderId="1" xfId="0" applyFont="1" applyFill="1" applyBorder="1" applyAlignment="1">
      <alignment horizontal="center" vertical="center" wrapText="1"/>
    </xf>
    <xf numFmtId="0" fontId="12" fillId="5" borderId="1" xfId="0" applyFont="1" applyFill="1" applyBorder="1" applyAlignment="1">
      <alignment horizontal="left" vertical="center" wrapText="1"/>
    </xf>
    <xf numFmtId="0" fontId="13" fillId="0" borderId="1" xfId="0" applyFont="1" applyBorder="1" applyAlignment="1">
      <alignment horizontal="center" vertical="center" wrapText="1"/>
    </xf>
    <xf numFmtId="0" fontId="12" fillId="0" borderId="1" xfId="0" applyFont="1" applyBorder="1" applyAlignment="1">
      <alignment horizontal="left" vertical="center" wrapText="1"/>
    </xf>
    <xf numFmtId="0" fontId="14" fillId="3" borderId="1" xfId="0" applyFont="1" applyFill="1" applyBorder="1" applyAlignment="1">
      <alignment horizontal="left" vertical="center" wrapText="1"/>
    </xf>
    <xf numFmtId="0" fontId="15" fillId="0" borderId="1" xfId="1" applyFont="1" applyBorder="1" applyAlignment="1">
      <alignment horizontal="center" vertical="center" wrapText="1"/>
    </xf>
    <xf numFmtId="0" fontId="15" fillId="3" borderId="1" xfId="1" applyFont="1" applyFill="1" applyBorder="1" applyAlignment="1">
      <alignment horizontal="center" vertical="center" wrapText="1"/>
    </xf>
    <xf numFmtId="0" fontId="10" fillId="3" borderId="1" xfId="1" applyFill="1" applyBorder="1" applyAlignment="1">
      <alignment horizontal="center" vertical="center" wrapText="1"/>
    </xf>
    <xf numFmtId="0" fontId="10" fillId="0" borderId="1" xfId="1" applyFill="1" applyBorder="1" applyAlignment="1">
      <alignment horizontal="center" vertical="center" wrapText="1"/>
    </xf>
    <xf numFmtId="0" fontId="0" fillId="0" borderId="0" xfId="0" applyAlignment="1">
      <alignment vertical="center" wrapText="1"/>
    </xf>
    <xf numFmtId="0" fontId="0" fillId="0" borderId="3" xfId="0" applyBorder="1" applyAlignment="1">
      <alignment horizontal="center" vertical="center" wrapText="1"/>
    </xf>
    <xf numFmtId="0" fontId="0" fillId="3" borderId="3" xfId="0" applyFill="1" applyBorder="1" applyAlignment="1">
      <alignment horizontal="left" vertical="center" wrapText="1"/>
    </xf>
    <xf numFmtId="0" fontId="0" fillId="0" borderId="3" xfId="0" applyBorder="1" applyAlignment="1">
      <alignment horizontal="left" vertical="center" wrapText="1"/>
    </xf>
    <xf numFmtId="0" fontId="5" fillId="0" borderId="3" xfId="0" applyFont="1" applyBorder="1" applyAlignment="1">
      <alignment horizontal="center" vertical="center" wrapText="1"/>
    </xf>
    <xf numFmtId="0" fontId="10" fillId="0" borderId="3" xfId="1" applyBorder="1" applyAlignment="1">
      <alignment horizontal="center" vertical="center" wrapText="1"/>
    </xf>
    <xf numFmtId="0" fontId="0" fillId="0" borderId="4" xfId="0" applyBorder="1" applyAlignment="1">
      <alignment horizontal="center" vertical="center" wrapText="1"/>
    </xf>
    <xf numFmtId="0" fontId="0" fillId="3" borderId="4" xfId="0" applyFill="1" applyBorder="1" applyAlignment="1">
      <alignment horizontal="left" vertical="center" wrapText="1"/>
    </xf>
    <xf numFmtId="0" fontId="0" fillId="0" borderId="4" xfId="0" applyBorder="1" applyAlignment="1">
      <alignment horizontal="left" vertical="center" wrapText="1"/>
    </xf>
    <xf numFmtId="0" fontId="5" fillId="0" borderId="4" xfId="0" applyFont="1" applyBorder="1" applyAlignment="1">
      <alignment horizontal="center" vertical="center" wrapText="1"/>
    </xf>
    <xf numFmtId="0" fontId="3" fillId="0" borderId="4" xfId="0" applyFont="1" applyBorder="1" applyAlignment="1">
      <alignment horizontal="center" vertical="center" wrapText="1"/>
    </xf>
    <xf numFmtId="0" fontId="10" fillId="0" borderId="0" xfId="1" applyAlignment="1">
      <alignment horizontal="left" vertical="center" wrapText="1"/>
    </xf>
    <xf numFmtId="0" fontId="0" fillId="0" borderId="5" xfId="0" applyBorder="1" applyAlignment="1">
      <alignment horizontal="center" vertical="center" wrapText="1"/>
    </xf>
    <xf numFmtId="0" fontId="0" fillId="3" borderId="5" xfId="0" applyFill="1" applyBorder="1" applyAlignment="1">
      <alignment horizontal="left" vertical="center" wrapText="1"/>
    </xf>
    <xf numFmtId="0" fontId="0" fillId="0" borderId="5" xfId="0" applyBorder="1" applyAlignment="1">
      <alignment horizontal="left" vertical="center" wrapText="1"/>
    </xf>
    <xf numFmtId="0" fontId="5" fillId="0" borderId="5" xfId="0" applyFont="1" applyBorder="1" applyAlignment="1">
      <alignment horizontal="center" vertical="center" wrapText="1"/>
    </xf>
    <xf numFmtId="0" fontId="10" fillId="0" borderId="5" xfId="1" applyBorder="1" applyAlignment="1">
      <alignment horizontal="center" vertical="center" wrapText="1"/>
    </xf>
    <xf numFmtId="0" fontId="0" fillId="0" borderId="3" xfId="0" applyBorder="1" applyAlignment="1">
      <alignment vertical="center" wrapText="1"/>
    </xf>
    <xf numFmtId="0" fontId="16" fillId="0" borderId="1" xfId="0" applyFont="1" applyBorder="1" applyAlignment="1">
      <alignment horizontal="center" vertical="center" wrapText="1"/>
    </xf>
    <xf numFmtId="0" fontId="16"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0" fontId="16" fillId="0" borderId="1" xfId="0" applyFont="1" applyBorder="1" applyAlignment="1">
      <alignment vertical="center" wrapText="1"/>
    </xf>
    <xf numFmtId="0" fontId="17" fillId="3" borderId="1" xfId="1" applyFont="1" applyFill="1" applyBorder="1" applyAlignment="1">
      <alignment horizontal="center" vertical="center" wrapText="1"/>
    </xf>
    <xf numFmtId="0" fontId="16" fillId="3" borderId="0" xfId="0" applyFont="1" applyFill="1" applyAlignment="1">
      <alignment horizontal="left" vertical="center" wrapText="1"/>
    </xf>
    <xf numFmtId="0" fontId="1" fillId="2" borderId="3" xfId="0" applyFont="1" applyFill="1" applyBorder="1" applyAlignment="1">
      <alignment horizontal="left" vertical="center"/>
    </xf>
    <xf numFmtId="0" fontId="1" fillId="2" borderId="3" xfId="0" applyFont="1" applyFill="1" applyBorder="1" applyAlignment="1">
      <alignment horizontal="center" vertical="center"/>
    </xf>
    <xf numFmtId="0" fontId="4" fillId="2" borderId="3"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3" fillId="0" borderId="3" xfId="0" applyFont="1" applyBorder="1" applyAlignment="1">
      <alignment horizontal="left" vertical="center"/>
    </xf>
    <xf numFmtId="0" fontId="3" fillId="0" borderId="3" xfId="0" applyFont="1" applyBorder="1" applyAlignment="1">
      <alignment horizontal="center" vertical="center" wrapText="1"/>
    </xf>
    <xf numFmtId="164" fontId="3" fillId="0" borderId="3" xfId="0" applyNumberFormat="1" applyFont="1" applyBorder="1" applyAlignment="1">
      <alignment horizontal="left" vertical="center"/>
    </xf>
    <xf numFmtId="0" fontId="3" fillId="3" borderId="3" xfId="0" applyFont="1" applyFill="1" applyBorder="1" applyAlignment="1">
      <alignment horizontal="left" vertical="center" wrapText="1"/>
    </xf>
    <xf numFmtId="0" fontId="3" fillId="0" borderId="3" xfId="0" applyFont="1" applyBorder="1" applyAlignment="1">
      <alignment horizontal="left" vertical="center" wrapText="1"/>
    </xf>
    <xf numFmtId="0" fontId="3" fillId="0" borderId="3" xfId="0" applyFont="1" applyBorder="1" applyAlignment="1">
      <alignment horizontal="center" vertical="center"/>
    </xf>
    <xf numFmtId="0" fontId="6" fillId="3" borderId="3" xfId="1"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3" xfId="1" applyFont="1" applyFill="1" applyBorder="1" applyAlignment="1">
      <alignment horizontal="center" vertical="center" wrapText="1"/>
    </xf>
    <xf numFmtId="0" fontId="6" fillId="0" borderId="3" xfId="1" applyFont="1" applyBorder="1" applyAlignment="1">
      <alignment horizontal="center" vertical="center" wrapText="1"/>
    </xf>
    <xf numFmtId="0" fontId="8" fillId="0" borderId="3" xfId="0" applyFont="1" applyBorder="1" applyAlignment="1">
      <alignment horizontal="center" vertical="center"/>
    </xf>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9" fillId="0" borderId="3" xfId="0" applyFont="1" applyBorder="1" applyAlignment="1">
      <alignment horizontal="left" vertical="center" wrapText="1"/>
    </xf>
    <xf numFmtId="0" fontId="6" fillId="0" borderId="3" xfId="1" applyFont="1" applyFill="1" applyBorder="1" applyAlignment="1">
      <alignment horizontal="center" vertical="center" wrapText="1"/>
    </xf>
    <xf numFmtId="0" fontId="2" fillId="0" borderId="3" xfId="0" applyFont="1" applyBorder="1" applyAlignment="1">
      <alignment horizontal="left" vertical="center"/>
    </xf>
    <xf numFmtId="0" fontId="2" fillId="3" borderId="3" xfId="0" applyFont="1" applyFill="1" applyBorder="1" applyAlignment="1">
      <alignment horizontal="left" vertical="center" wrapText="1"/>
    </xf>
    <xf numFmtId="0" fontId="2" fillId="3" borderId="3"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3" fillId="0" borderId="3" xfId="0" applyFont="1" applyBorder="1">
      <alignment vertical="center"/>
    </xf>
    <xf numFmtId="0" fontId="7" fillId="0" borderId="3" xfId="1" applyFont="1" applyBorder="1" applyAlignment="1">
      <alignment horizontal="center" vertical="center" wrapText="1"/>
    </xf>
    <xf numFmtId="0" fontId="10" fillId="3" borderId="3" xfId="1" applyFill="1" applyBorder="1" applyAlignment="1">
      <alignment horizontal="left" vertical="center" wrapText="1"/>
    </xf>
    <xf numFmtId="0" fontId="10" fillId="0" borderId="3" xfId="1" applyBorder="1" applyAlignment="1">
      <alignment horizontal="center" vertical="center"/>
    </xf>
    <xf numFmtId="0" fontId="10" fillId="0" borderId="3" xfId="1" applyBorder="1" applyAlignment="1">
      <alignment horizontal="left" vertical="center" wrapText="1"/>
    </xf>
    <xf numFmtId="0" fontId="10" fillId="0" borderId="3" xfId="1" applyBorder="1" applyAlignment="1">
      <alignment horizontal="left" vertical="center"/>
    </xf>
    <xf numFmtId="0" fontId="0" fillId="3" borderId="3" xfId="0" applyFill="1" applyBorder="1" applyAlignment="1">
      <alignment horizontal="center" vertical="center" wrapText="1"/>
    </xf>
    <xf numFmtId="0" fontId="10" fillId="3" borderId="3" xfId="1" applyFill="1" applyBorder="1" applyAlignment="1">
      <alignment horizontal="center" vertical="center" wrapText="1"/>
    </xf>
    <xf numFmtId="0" fontId="3" fillId="0" borderId="6" xfId="0" applyFont="1" applyBorder="1" applyAlignment="1">
      <alignment horizontal="left" vertical="center"/>
    </xf>
    <xf numFmtId="0" fontId="3" fillId="0" borderId="6" xfId="0" applyFont="1" applyBorder="1" applyAlignment="1">
      <alignment horizontal="center"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wrapText="1"/>
    </xf>
  </cellXfs>
  <cellStyles count="2">
    <cellStyle name="Hyperlink" xfId="1" builtinId="8"/>
    <cellStyle name="Normal" xfId="0" builtinId="0"/>
  </cellStyles>
  <dxfs count="267">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39994506668294322"/>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theme="4" tint="0.39994506668294322"/>
        </patternFill>
      </fill>
    </dxf>
    <dxf>
      <font>
        <color rgb="FF9C0006"/>
      </font>
      <fill>
        <patternFill patternType="solid">
          <bgColor rgb="FFFFC7CE"/>
        </patternFill>
      </fill>
    </dxf>
    <dxf>
      <font>
        <color rgb="FF006100"/>
      </font>
      <fill>
        <patternFill patternType="solid">
          <bgColor rgb="FFC6EFCE"/>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fill>
        <patternFill patternType="solid">
          <bgColor rgb="FFFFFF00"/>
        </patternFill>
      </fill>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fill>
        <patternFill patternType="solid">
          <bgColor rgb="FFFFFF00"/>
        </patternFill>
      </fill>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ill>
        <patternFill patternType="solid">
          <bgColor rgb="FFFFFF0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266"/>
      <tableStyleElement type="headerRow" dxfId="265"/>
      <tableStyleElement type="totalRow" dxfId="264"/>
      <tableStyleElement type="firstColumn" dxfId="263"/>
      <tableStyleElement type="lastColumn" dxfId="262"/>
      <tableStyleElement type="firstRowStripe" dxfId="261"/>
      <tableStyleElement type="firstColumnStripe" dxfId="260"/>
    </tableStyle>
    <tableStyle name="PivotStylePreset2_Accent1" table="0" count="10" xr9:uid="{267968C8-6FFD-4C36-ACC1-9EA1FD1885CA}">
      <tableStyleElement type="headerRow" dxfId="259"/>
      <tableStyleElement type="totalRow" dxfId="258"/>
      <tableStyleElement type="firstRowStripe" dxfId="257"/>
      <tableStyleElement type="firstColumnStripe" dxfId="256"/>
      <tableStyleElement type="firstSubtotalRow" dxfId="255"/>
      <tableStyleElement type="secondSubtotalRow" dxfId="254"/>
      <tableStyleElement type="firstRowSubheading" dxfId="253"/>
      <tableStyleElement type="secondRowSubheading" dxfId="252"/>
      <tableStyleElement type="pageFieldLabels" dxfId="251"/>
      <tableStyleElement type="pageFieldValues" dxfId="2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579120</xdr:colOff>
      <xdr:row>44</xdr:row>
      <xdr:rowOff>167640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4585315" cy="8214360"/>
        </a:xfrm>
        <a:prstGeom prst="rect">
          <a:avLst/>
        </a:prstGeom>
        <a:noFill/>
        <a:ln w="9525">
          <a:noFill/>
        </a:ln>
      </xdr:spPr>
    </xdr:pic>
    <xdr:clientData/>
  </xdr:twoCellAnchor>
  <xdr:twoCellAnchor editAs="oneCell">
    <xdr:from>
      <xdr:col>0</xdr:col>
      <xdr:colOff>0</xdr:colOff>
      <xdr:row>50</xdr:row>
      <xdr:rowOff>0</xdr:rowOff>
    </xdr:from>
    <xdr:to>
      <xdr:col>24</xdr:col>
      <xdr:colOff>30480</xdr:colOff>
      <xdr:row>94</xdr:row>
      <xdr:rowOff>167640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9144000"/>
          <a:ext cx="14645640" cy="8214360"/>
        </a:xfrm>
        <a:prstGeom prst="rect">
          <a:avLst/>
        </a:prstGeom>
        <a:noFill/>
        <a:ln w="9525">
          <a:noFill/>
        </a:ln>
      </xdr:spPr>
    </xdr:pic>
    <xdr:clientData/>
  </xdr:twoCellAnchor>
  <xdr:twoCellAnchor editAs="oneCell">
    <xdr:from>
      <xdr:col>46</xdr:col>
      <xdr:colOff>0</xdr:colOff>
      <xdr:row>2</xdr:row>
      <xdr:rowOff>0</xdr:rowOff>
    </xdr:from>
    <xdr:to>
      <xdr:col>69</xdr:col>
      <xdr:colOff>556260</xdr:colOff>
      <xdr:row>46</xdr:row>
      <xdr:rowOff>121920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28012390" y="365760"/>
          <a:ext cx="14562455" cy="8168640"/>
        </a:xfrm>
        <a:prstGeom prst="rect">
          <a:avLst/>
        </a:prstGeom>
        <a:noFill/>
        <a:ln w="9525">
          <a:noFill/>
        </a:ln>
      </xdr:spPr>
    </xdr:pic>
    <xdr:clientData/>
  </xdr:twoCellAnchor>
  <xdr:twoCellAnchor editAs="oneCell">
    <xdr:from>
      <xdr:col>2</xdr:col>
      <xdr:colOff>0</xdr:colOff>
      <xdr:row>135</xdr:row>
      <xdr:rowOff>0</xdr:rowOff>
    </xdr:from>
    <xdr:to>
      <xdr:col>25</xdr:col>
      <xdr:colOff>594360</xdr:colOff>
      <xdr:row>179</xdr:row>
      <xdr:rowOff>83820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217930" y="24688800"/>
          <a:ext cx="14600555" cy="8130540"/>
        </a:xfrm>
        <a:prstGeom prst="rect">
          <a:avLst/>
        </a:prstGeom>
        <a:noFill/>
        <a:ln w="9525">
          <a:noFill/>
        </a:ln>
      </xdr:spPr>
    </xdr:pic>
    <xdr:clientData/>
  </xdr:twoCellAnchor>
  <xdr:twoCellAnchor editAs="oneCell">
    <xdr:from>
      <xdr:col>0</xdr:col>
      <xdr:colOff>0</xdr:colOff>
      <xdr:row>235</xdr:row>
      <xdr:rowOff>0</xdr:rowOff>
    </xdr:from>
    <xdr:to>
      <xdr:col>29</xdr:col>
      <xdr:colOff>600075</xdr:colOff>
      <xdr:row>291</xdr:row>
      <xdr:rowOff>36195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0" y="42976800"/>
          <a:ext cx="18260060" cy="10277475"/>
        </a:xfrm>
        <a:prstGeom prst="rect">
          <a:avLst/>
        </a:prstGeom>
        <a:noFill/>
        <a:ln w="9525">
          <a:noFill/>
        </a:ln>
      </xdr:spPr>
    </xdr:pic>
    <xdr:clientData/>
  </xdr:twoCellAnchor>
  <xdr:twoCellAnchor editAs="oneCell">
    <xdr:from>
      <xdr:col>0</xdr:col>
      <xdr:colOff>0</xdr:colOff>
      <xdr:row>291</xdr:row>
      <xdr:rowOff>0</xdr:rowOff>
    </xdr:from>
    <xdr:to>
      <xdr:col>29</xdr:col>
      <xdr:colOff>571500</xdr:colOff>
      <xdr:row>347</xdr:row>
      <xdr:rowOff>36195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0" y="53218080"/>
          <a:ext cx="18231485" cy="102774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16</xdr:row>
      <xdr:rowOff>0</xdr:rowOff>
    </xdr:from>
    <xdr:to>
      <xdr:col>34</xdr:col>
      <xdr:colOff>83820</xdr:colOff>
      <xdr:row>60</xdr:row>
      <xdr:rowOff>167640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804150" y="2926080"/>
          <a:ext cx="14698980" cy="8214360"/>
        </a:xfrm>
        <a:prstGeom prst="rect">
          <a:avLst/>
        </a:prstGeom>
        <a:noFill/>
        <a:ln w="9525">
          <a:noFill/>
        </a:ln>
      </xdr:spPr>
    </xdr:pic>
    <xdr:clientData/>
  </xdr:twoCellAnchor>
  <xdr:twoCellAnchor editAs="oneCell">
    <xdr:from>
      <xdr:col>1</xdr:col>
      <xdr:colOff>0</xdr:colOff>
      <xdr:row>63</xdr:row>
      <xdr:rowOff>0</xdr:rowOff>
    </xdr:from>
    <xdr:to>
      <xdr:col>5</xdr:col>
      <xdr:colOff>342900</xdr:colOff>
      <xdr:row>76</xdr:row>
      <xdr:rowOff>85725</xdr:rowOff>
    </xdr:to>
    <xdr:pic>
      <xdr:nvPicPr>
        <xdr:cNvPr id="3" name="Picture 2">
          <a:extLst>
            <a:ext uri="{FF2B5EF4-FFF2-40B4-BE49-F238E27FC236}">
              <a16:creationId xmlns:a16="http://schemas.microsoft.com/office/drawing/2014/main" id="{CFF0C802-619E-19B7-6CB0-E045E0C778F9}"/>
            </a:ext>
            <a:ext uri="{147F2762-F138-4A5C-976F-8EAC2B608ADB}">
              <a16:predDERef xmlns:a16="http://schemas.microsoft.com/office/drawing/2014/main" pred="{00000000-0008-0000-0400-000002000000}"/>
            </a:ext>
          </a:extLst>
        </xdr:cNvPr>
        <xdr:cNvPicPr>
          <a:picLocks noChangeAspect="1"/>
        </xdr:cNvPicPr>
      </xdr:nvPicPr>
      <xdr:blipFill>
        <a:blip xmlns:r="http://schemas.openxmlformats.org/officeDocument/2006/relationships" r:embed="rId2"/>
        <a:stretch>
          <a:fillRect/>
        </a:stretch>
      </xdr:blipFill>
      <xdr:spPr>
        <a:xfrm>
          <a:off x="676275" y="11401425"/>
          <a:ext cx="4572000" cy="2438400"/>
        </a:xfrm>
        <a:prstGeom prst="rect">
          <a:avLst/>
        </a:prstGeom>
      </xdr:spPr>
    </xdr:pic>
    <xdr:clientData/>
  </xdr:twoCellAnchor>
  <xdr:twoCellAnchor editAs="oneCell">
    <xdr:from>
      <xdr:col>1</xdr:col>
      <xdr:colOff>0</xdr:colOff>
      <xdr:row>79</xdr:row>
      <xdr:rowOff>0</xdr:rowOff>
    </xdr:from>
    <xdr:to>
      <xdr:col>5</xdr:col>
      <xdr:colOff>342900</xdr:colOff>
      <xdr:row>92</xdr:row>
      <xdr:rowOff>95250</xdr:rowOff>
    </xdr:to>
    <xdr:pic>
      <xdr:nvPicPr>
        <xdr:cNvPr id="4" name="Picture 3">
          <a:extLst>
            <a:ext uri="{FF2B5EF4-FFF2-40B4-BE49-F238E27FC236}">
              <a16:creationId xmlns:a16="http://schemas.microsoft.com/office/drawing/2014/main" id="{8A213125-E466-580F-BBF9-273577309A4C}"/>
            </a:ext>
            <a:ext uri="{147F2762-F138-4A5C-976F-8EAC2B608ADB}">
              <a16:predDERef xmlns:a16="http://schemas.microsoft.com/office/drawing/2014/main" pred="{CFF0C802-619E-19B7-6CB0-E045E0C778F9}"/>
            </a:ext>
          </a:extLst>
        </xdr:cNvPr>
        <xdr:cNvPicPr>
          <a:picLocks noChangeAspect="1"/>
        </xdr:cNvPicPr>
      </xdr:nvPicPr>
      <xdr:blipFill>
        <a:blip xmlns:r="http://schemas.openxmlformats.org/officeDocument/2006/relationships" r:embed="rId3"/>
        <a:stretch>
          <a:fillRect/>
        </a:stretch>
      </xdr:blipFill>
      <xdr:spPr>
        <a:xfrm>
          <a:off x="676275" y="14297025"/>
          <a:ext cx="4572000" cy="2447925"/>
        </a:xfrm>
        <a:prstGeom prst="rect">
          <a:avLst/>
        </a:prstGeom>
      </xdr:spPr>
    </xdr:pic>
    <xdr:clientData/>
  </xdr:twoCellAnchor>
  <xdr:twoCellAnchor editAs="oneCell">
    <xdr:from>
      <xdr:col>1</xdr:col>
      <xdr:colOff>0</xdr:colOff>
      <xdr:row>95</xdr:row>
      <xdr:rowOff>0</xdr:rowOff>
    </xdr:from>
    <xdr:to>
      <xdr:col>5</xdr:col>
      <xdr:colOff>342900</xdr:colOff>
      <xdr:row>108</xdr:row>
      <xdr:rowOff>76200</xdr:rowOff>
    </xdr:to>
    <xdr:pic>
      <xdr:nvPicPr>
        <xdr:cNvPr id="5" name="Picture 4">
          <a:extLst>
            <a:ext uri="{FF2B5EF4-FFF2-40B4-BE49-F238E27FC236}">
              <a16:creationId xmlns:a16="http://schemas.microsoft.com/office/drawing/2014/main" id="{DA090411-6C38-2AD9-546E-B6DAB7DBCB4F}"/>
            </a:ext>
            <a:ext uri="{147F2762-F138-4A5C-976F-8EAC2B608ADB}">
              <a16:predDERef xmlns:a16="http://schemas.microsoft.com/office/drawing/2014/main" pred="{8A213125-E466-580F-BBF9-273577309A4C}"/>
            </a:ext>
          </a:extLst>
        </xdr:cNvPr>
        <xdr:cNvPicPr>
          <a:picLocks noChangeAspect="1"/>
        </xdr:cNvPicPr>
      </xdr:nvPicPr>
      <xdr:blipFill>
        <a:blip xmlns:r="http://schemas.openxmlformats.org/officeDocument/2006/relationships" r:embed="rId4"/>
        <a:stretch>
          <a:fillRect/>
        </a:stretch>
      </xdr:blipFill>
      <xdr:spPr>
        <a:xfrm>
          <a:off x="676275" y="17192625"/>
          <a:ext cx="4572000" cy="2428875"/>
        </a:xfrm>
        <a:prstGeom prst="rect">
          <a:avLst/>
        </a:prstGeom>
      </xdr:spPr>
    </xdr:pic>
    <xdr:clientData/>
  </xdr:twoCellAnchor>
  <xdr:twoCellAnchor editAs="oneCell">
    <xdr:from>
      <xdr:col>1</xdr:col>
      <xdr:colOff>0</xdr:colOff>
      <xdr:row>111</xdr:row>
      <xdr:rowOff>0</xdr:rowOff>
    </xdr:from>
    <xdr:to>
      <xdr:col>5</xdr:col>
      <xdr:colOff>342900</xdr:colOff>
      <xdr:row>124</xdr:row>
      <xdr:rowOff>104775</xdr:rowOff>
    </xdr:to>
    <xdr:pic>
      <xdr:nvPicPr>
        <xdr:cNvPr id="6" name="Picture 5">
          <a:extLst>
            <a:ext uri="{FF2B5EF4-FFF2-40B4-BE49-F238E27FC236}">
              <a16:creationId xmlns:a16="http://schemas.microsoft.com/office/drawing/2014/main" id="{2973EE37-FE8B-B847-ECF6-7DCD6382EDCD}"/>
            </a:ext>
            <a:ext uri="{147F2762-F138-4A5C-976F-8EAC2B608ADB}">
              <a16:predDERef xmlns:a16="http://schemas.microsoft.com/office/drawing/2014/main" pred="{DA090411-6C38-2AD9-546E-B6DAB7DBCB4F}"/>
            </a:ext>
          </a:extLst>
        </xdr:cNvPr>
        <xdr:cNvPicPr>
          <a:picLocks noChangeAspect="1"/>
        </xdr:cNvPicPr>
      </xdr:nvPicPr>
      <xdr:blipFill>
        <a:blip xmlns:r="http://schemas.openxmlformats.org/officeDocument/2006/relationships" r:embed="rId5"/>
        <a:stretch>
          <a:fillRect/>
        </a:stretch>
      </xdr:blipFill>
      <xdr:spPr>
        <a:xfrm>
          <a:off x="676275" y="20088225"/>
          <a:ext cx="4572000" cy="2457450"/>
        </a:xfrm>
        <a:prstGeom prst="rect">
          <a:avLst/>
        </a:prstGeom>
      </xdr:spPr>
    </xdr:pic>
    <xdr:clientData/>
  </xdr:twoCellAnchor>
  <xdr:twoCellAnchor editAs="oneCell">
    <xdr:from>
      <xdr:col>6</xdr:col>
      <xdr:colOff>0</xdr:colOff>
      <xdr:row>111</xdr:row>
      <xdr:rowOff>0</xdr:rowOff>
    </xdr:from>
    <xdr:to>
      <xdr:col>12</xdr:col>
      <xdr:colOff>514350</xdr:colOff>
      <xdr:row>124</xdr:row>
      <xdr:rowOff>104775</xdr:rowOff>
    </xdr:to>
    <xdr:pic>
      <xdr:nvPicPr>
        <xdr:cNvPr id="7" name="Picture 6">
          <a:extLst>
            <a:ext uri="{FF2B5EF4-FFF2-40B4-BE49-F238E27FC236}">
              <a16:creationId xmlns:a16="http://schemas.microsoft.com/office/drawing/2014/main" id="{EA3677FE-B7C5-6F80-D047-A94E13377D01}"/>
            </a:ext>
            <a:ext uri="{147F2762-F138-4A5C-976F-8EAC2B608ADB}">
              <a16:predDERef xmlns:a16="http://schemas.microsoft.com/office/drawing/2014/main" pred="{2973EE37-FE8B-B847-ECF6-7DCD6382EDCD}"/>
            </a:ext>
          </a:extLst>
        </xdr:cNvPr>
        <xdr:cNvPicPr>
          <a:picLocks noChangeAspect="1"/>
        </xdr:cNvPicPr>
      </xdr:nvPicPr>
      <xdr:blipFill>
        <a:blip xmlns:r="http://schemas.openxmlformats.org/officeDocument/2006/relationships" r:embed="rId6"/>
        <a:stretch>
          <a:fillRect/>
        </a:stretch>
      </xdr:blipFill>
      <xdr:spPr>
        <a:xfrm>
          <a:off x="5962650" y="20088225"/>
          <a:ext cx="4572000" cy="24574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72.984861111101" createdVersion="5" refreshedVersion="5" minRefreshableVersion="3" recordCount="6" xr:uid="{00000000-000A-0000-FFFF-FFFF00000000}">
  <cacheSource type="worksheet">
    <worksheetSource ref="A1:P7" sheet="Defect Log"/>
  </cacheSource>
  <cacheFields count="15">
    <cacheField name="Sr No" numFmtId="0">
      <sharedItems containsSemiMixedTypes="0" containsString="0" containsNumber="1" containsInteger="1" minValue="0" maxValue="6" count="6">
        <n v="1"/>
        <n v="2"/>
        <n v="3"/>
        <n v="4"/>
        <n v="5"/>
        <n v="6"/>
      </sharedItems>
    </cacheField>
    <cacheField name="Defect ID" numFmtId="0">
      <sharedItems count="6">
        <s v="TC_1"/>
        <s v="TC_2"/>
        <s v="TC_4"/>
        <s v="TC_33"/>
        <s v="TC_39"/>
        <s v="TC_41"/>
      </sharedItems>
    </cacheField>
    <cacheField name="Raise on Date" numFmtId="164">
      <sharedItems containsSemiMixedTypes="0" containsNonDate="0" containsDate="1" containsString="0" minDate="2024-10-07T00:00:00" maxDate="2024-10-07T00:00:00" count="1">
        <d v="2024-10-07T00:00:00"/>
      </sharedItems>
    </cacheField>
    <cacheField name="Module" numFmtId="0">
      <sharedItems count="1">
        <s v="POS"/>
      </sharedItems>
    </cacheField>
    <cacheField name="Sub Module" numFmtId="0">
      <sharedItems count="1">
        <s v="GiftVoucher"/>
      </sharedItems>
    </cacheField>
    <cacheField name="Function" numFmtId="0">
      <sharedItems containsNonDate="0" containsString="0" containsBlank="1" count="1">
        <m/>
      </sharedItems>
    </cacheField>
    <cacheField name="Severity" numFmtId="0">
      <sharedItems count="2">
        <s v="Medium"/>
        <s v="High"/>
      </sharedItems>
    </cacheField>
    <cacheField name="Priority" numFmtId="0">
      <sharedItems count="2">
        <s v="Low"/>
        <s v="High"/>
      </sharedItems>
    </cacheField>
    <cacheField name="Defect Description" numFmtId="0">
      <sharedItems count="5">
        <s v="On gift  card sale bill page Add button + icon is not awailable(All browser)"/>
        <s v="On gift  card sale bill page  Remark Feild alignment is not as per figma"/>
        <s v="For reference number in D-while creating GC Accepting Characters , negative number also"/>
        <s v="On gift voucher popup Rate is not editable in POS"/>
        <s v="Not getting Page for upload pan and adhaar for more than 2 lakhs gift card value"/>
      </sharedItems>
    </cacheField>
    <cacheField name="Assign To" numFmtId="0">
      <sharedItems containsNonDate="0" containsString="0" containsBlank="1" count="1">
        <m/>
      </sharedItems>
    </cacheField>
    <cacheField name="Defect Status" numFmtId="0">
      <sharedItems count="1">
        <s v="New"/>
      </sharedItems>
    </cacheField>
    <cacheField name="Tester comment" numFmtId="0">
      <sharedItems containsNonDate="0" containsString="0" containsBlank="1" count="1">
        <m/>
      </sharedItems>
    </cacheField>
    <cacheField name="Dev Status" numFmtId="0">
      <sharedItems containsNonDate="0" containsString="0" containsBlank="1" count="1">
        <m/>
      </sharedItems>
    </cacheField>
    <cacheField name="Dev comment" numFmtId="0">
      <sharedItems containsNonDate="0" containsString="0" containsBlank="1" count="1">
        <m/>
      </sharedItems>
    </cacheField>
    <cacheField name="BA comment"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79.697083333303" createdVersion="5" refreshedVersion="5" minRefreshableVersion="3" recordCount="16" xr:uid="{00000000-000A-0000-FFFF-FFFF01000000}">
  <cacheSource type="worksheet">
    <worksheetSource ref="A10:R26" sheet="Defect Log"/>
  </cacheSource>
  <cacheFields count="16">
    <cacheField name="Sr No" numFmtId="0">
      <sharedItems containsSemiMixedTypes="0" containsString="0" containsNumber="1" containsInteger="1" minValue="0" maxValue="16" count="16">
        <n v="1"/>
        <n v="2"/>
        <n v="3"/>
        <n v="4"/>
        <n v="5"/>
        <n v="6"/>
        <n v="7"/>
        <n v="8"/>
        <n v="9"/>
        <n v="10"/>
        <n v="11"/>
        <n v="12"/>
        <n v="13"/>
        <n v="14"/>
        <n v="15"/>
        <n v="16"/>
      </sharedItems>
    </cacheField>
    <cacheField name="Defect ID" numFmtId="0">
      <sharedItems count="16">
        <s v="TC_4"/>
        <s v="TC_7"/>
        <s v="TC_17"/>
        <s v="TC_22"/>
        <s v="TC_25"/>
        <s v="TC_26"/>
        <s v="TC_33"/>
        <s v="TC_34"/>
        <s v="TC_37"/>
        <s v="TC_44"/>
        <s v="TC_45"/>
        <s v="TC_47"/>
        <s v="TC_48"/>
        <s v="TC_49"/>
        <s v="TC_50"/>
        <s v="TC_51"/>
      </sharedItems>
    </cacheField>
    <cacheField name="Raise on Date" numFmtId="164">
      <sharedItems containsSemiMixedTypes="0" containsNonDate="0" containsDate="1" containsString="0" minDate="2024-10-13T00:00:00" maxDate="2024-10-13T00:00:00" count="1">
        <d v="2024-10-13T00:00:00"/>
      </sharedItems>
    </cacheField>
    <cacheField name="Module" numFmtId="0">
      <sharedItems count="2">
        <s v="D365"/>
        <s v="POS"/>
      </sharedItems>
    </cacheField>
    <cacheField name="Sub Module" numFmtId="0">
      <sharedItems count="2">
        <s v="gift card details"/>
        <s v="Gift Voucher sale"/>
      </sharedItems>
    </cacheField>
    <cacheField name="Function" numFmtId="0">
      <sharedItems containsBlank="1" count="4">
        <s v="Add"/>
        <m/>
        <s v="Payment"/>
        <s v="View"/>
      </sharedItems>
    </cacheField>
    <cacheField name="Severity" numFmtId="0">
      <sharedItems count="3">
        <s v="Low"/>
        <s v="Medium"/>
        <s v="High"/>
      </sharedItems>
    </cacheField>
    <cacheField name="Priority" numFmtId="0">
      <sharedItems count="3">
        <s v="Low"/>
        <s v="Medium"/>
        <s v="High"/>
      </sharedItems>
    </cacheField>
    <cacheField name="Defect Description_x000a_10/13/2024" numFmtId="0">
      <sharedItems count="16">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haredItems>
    </cacheField>
    <cacheField name="Assign To" numFmtId="0">
      <sharedItems containsNonDate="0" containsString="0" containsBlank="1" count="1">
        <m/>
      </sharedItems>
    </cacheField>
    <cacheField name="Defect Status:_x000a_10/13/2024" numFmtId="0">
      <sharedItems count="1">
        <s v="New"/>
      </sharedItems>
    </cacheField>
    <cacheField name="Screenshot_x000a_10/13/2024" numFmtId="0">
      <sharedItems count="15">
        <s v="SS1!A2"/>
        <s v="https://share.nmblc.cloud/bc67dcb8"/>
        <s v="SS1!A4"/>
        <s v="SS1!A6"/>
        <s v="SS1!A8"/>
        <s v="https://share.nmblc.cloud/1ce96271"/>
        <s v="SS1!A10"/>
        <s v="SS1!A12"/>
        <s v="SS1!A14"/>
        <s v="https://share.nmblc.cloud/5bc6d9df"/>
        <s v="SS1!A18"/>
        <s v="https://share.nmblc.cloud/3c8fb9a8"/>
        <s v="https://share.nmblc.cloud/fe660b20"/>
        <s v="https://share.nmblc.cloud/930fb77f"/>
        <s v="SS1!A20"/>
      </sharedItems>
    </cacheField>
    <cacheField name="Tester comment" numFmtId="0">
      <sharedItems containsNonDate="0" containsString="0" containsBlank="1" count="1">
        <m/>
      </sharedItems>
    </cacheField>
    <cacheField name="BA comment for defect raised on_x000a_10/07/2024" numFmtId="0">
      <sharedItems containsNonDate="0" containsString="0" containsBlank="1" count="1">
        <m/>
      </sharedItems>
    </cacheField>
    <cacheField name="Dev Status for defect raised on_x000a_10/07/2024" numFmtId="0">
      <sharedItems containsNonDate="0" containsString="0" containsBlank="1" count="1">
        <m/>
      </sharedItems>
    </cacheField>
    <cacheField name="Dev comment"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79.697372685201" createdVersion="5" refreshedVersion="5" minRefreshableVersion="3" recordCount="51" xr:uid="{00000000-000A-0000-FFFF-FFFF02000000}">
  <cacheSource type="worksheet">
    <worksheetSource ref="A1:S52" sheet="TPM"/>
  </cacheSource>
  <cacheFields count="19">
    <cacheField name="Sr No" numFmtId="0">
      <sharedItems count="51">
        <s v="TC_1"/>
        <s v="TC_2"/>
        <s v="TC_3"/>
        <s v="TC_4"/>
        <s v="TC_5"/>
        <s v="TC_6"/>
        <s v="TC_7"/>
        <s v="TC_8"/>
        <s v="TC_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haredItems>
    </cacheField>
    <cacheField name="Project" numFmtId="0">
      <sharedItems count="1">
        <s v="Microsoft Dynamic D365"/>
      </sharedItems>
    </cacheField>
    <cacheField name="Module" numFmtId="0">
      <sharedItems count="3">
        <s v="POS"/>
        <s v="D365"/>
        <s v="D365 &amp; POS"/>
      </sharedItems>
    </cacheField>
    <cacheField name="Sub-module" numFmtId="0">
      <sharedItems count="2">
        <s v="Gift Voucher sale"/>
        <s v="gift card details"/>
      </sharedItems>
    </cacheField>
    <cacheField name="Platform" numFmtId="0">
      <sharedItems count="1">
        <s v="Web"/>
      </sharedItems>
    </cacheField>
    <cacheField name="Function" numFmtId="0">
      <sharedItems containsBlank="1" count="5">
        <s v="View"/>
        <s v="Add"/>
        <m/>
        <s v="cancel"/>
        <s v="Payment"/>
      </sharedItems>
    </cacheField>
    <cacheField name="field" numFmtId="0">
      <sharedItems containsBlank="1" count="17">
        <m/>
        <s v="Gift Card type"/>
        <s v="Reference Number"/>
        <s v="Denomination"/>
        <s v="No. of gift card"/>
        <s v="Expiry date"/>
        <s v="Customer name"/>
        <s v="Store"/>
        <s v="Gift voucher popup"/>
        <s v="Quantity"/>
        <s v="Starting Number"/>
        <s v="Gift Card Name"/>
        <s v="Gift Card Category"/>
        <s v="Ending No"/>
        <s v="Rate"/>
        <s v="Variant id"/>
        <s v="Amount"/>
      </sharedItems>
    </cacheField>
    <cacheField name="Testing Type" numFmtId="0">
      <sharedItems count="5">
        <s v="UI"/>
        <s v="Validations"/>
        <s v="Functional"/>
        <s v="Integration"/>
        <s v="Usability"/>
      </sharedItems>
    </cacheField>
    <cacheField name="Testing Group" numFmtId="0">
      <sharedItems containsBlank="1" count="3">
        <s v="Smoke"/>
        <s v="Regression"/>
        <m/>
      </sharedItems>
    </cacheField>
    <cacheField name="Severity" numFmtId="0">
      <sharedItems count="3">
        <s v="Medium"/>
        <s v="low"/>
        <s v="High"/>
      </sharedItems>
    </cacheField>
    <cacheField name="Test Description" numFmtId="0">
      <sharedItems count="51">
        <s v="Verify that the page loads correctly without any UI issues."/>
        <s v="Verify all fields and buttons UI"/>
        <s v="Verify Gift Card type drop-down"/>
        <s v="Verify Reference number field"/>
        <s v="Verify item Id Drop-down"/>
        <s v="Verify Variant ID drop-down"/>
        <s v="Verify Denomination field"/>
        <s v="Verify Number of gift card issued field"/>
        <s v="Verify Expiry date field"/>
        <s v="Verify Customer Account drop-down"/>
        <s v="Verify Customer Name/Mobile Number field"/>
        <s v="Verify Store field"/>
        <s v="Validate add Process"/>
        <s v="Verify Quantity field"/>
        <s v="Validate Starting number field"/>
        <s v="Validate starting number field limit"/>
        <s v="Verify Gift card Name field"/>
        <s v="Verify Gift Card category"/>
        <s v="Verify Ending Number"/>
        <s v="Verify Rate field"/>
        <s v="Verify Amount = rate * quantity"/>
        <s v="Verify GV Validity date"/>
        <s v="Verify Save button"/>
        <s v="Verify Cancel process"/>
        <s v="Verify User Can perform sale gift card process with already used Gift card number"/>
        <s v="Verify Gift card creation-&quot;Customer account field &quot; if selected by user"/>
        <s v="Verify Gift card creation-Customer account field if not added by user"/>
        <s v="Verify Stores"/>
        <s v="Verify User Can perform payment by cash"/>
        <s v="Verify User Can perform payment by card"/>
        <s v="Verify User Can perform payment by UPI"/>
        <s v="Verify User Can perform payment by advance"/>
        <s v="Verify working of payment mode back button"/>
        <s v="Verify User can sale expired GC"/>
        <s v="Verify Gift Card generation Process for Paper gift card"/>
        <s v="Verify rate field in paper Gift card Case"/>
        <s v="Verify paper Gift Card POS Reflection"/>
        <s v="Verify Behavior if user clicked go to payment without adding sale bill"/>
        <s v="Verify Mandatory fields are Marked with asterik"/>
        <s v="check behavior without adding Starting number field"/>
        <s v="Verify PAN card field for Tax Page"/>
        <s v="Verify Cash limit"/>
        <s v="Verify Tax information Page"/>
        <s v="Verify back button functionality"/>
        <s v="Verify Advance Utilization for GC Creation"/>
        <s v="Validate Number sequence For GC"/>
        <s v="Verify that the Variant ID drop-down is cleared after changing the Item ID."/>
        <s v="Verify Denomination field accepting zero (0)"/>
        <s v="Verify Ending Number updating after user change quantity"/>
        <s v="Verify Amount updating after user change quantity"/>
        <s v="Verify print format"/>
      </sharedItems>
    </cacheField>
    <cacheField name="Steps" numFmtId="0">
      <sharedItems containsBlank="1" count="2" longText="1">
        <m/>
        <s v="1.Open Gift Card details page &amp; Click on generate Gift card_x000a_2.Select Gift Card type as paper gift card_x000a_3.Add item &amp; Variant Id_x000a_4.Add denomination_x000a_5.Add No of gift card and proceed_x000a_6.On Gift card Sale bill PEWS-click on add_x000a_7.Add require data with rate and click on save"/>
      </sharedItems>
    </cacheField>
    <cacheField name="Expected Result" numFmtId="0">
      <sharedItems count="51" longText="1">
        <s v="The page should load all elements correctly without errors."/>
        <s v="All Input fields and buttons should be well aligned as per figma-i.customer Name ii.location iii.Net amount iv. Remark"/>
        <s v="Drop-down should be clickable with hard-coded options-1.Physical Gift card 2.E-Gift card 3.Paper Gift card 4.Auto generated"/>
        <s v="Should accept integer only"/>
        <s v="GC item category vise Item type should reflect"/>
        <s v="According to item release product variant should reflect"/>
        <s v="User will get denomination value as per setted variant value and it should not be editable in physical gift card case"/>
        <s v="Number of gift card field should be accept only integer values, negative value should not allow"/>
        <s v="1.Expiry date should be reflect first according to item expiry date._x000a_2.If Expiry date of item is not given then it will consider from as per jewellery parameter setting."/>
        <s v="Should reflect all available customers from account receivable -&gt; all customers_x000a_"/>
        <s v="Customer Name/Mobile Number will get as per selection of customer"/>
        <s v="User will get From cash registry location (store from which user logged in will reflect)"/>
        <s v="After clicking on add button gift voucher pop-Up will reflect with-Quantity, Starting Number,Gift Card Name,Gift Card Category,Ending No,Rate,Amount,GV Validity Date fields."/>
        <s v="1. User should able to add numberic data_x000a_2. Shouldn't add negative and alpha numeric values_x000a_3. shouldn't be zero (0)"/>
        <s v="User should be able to add starting number of Gift Card"/>
        <s v="startring number field should have limit"/>
        <s v="As per 'starting number' gift card name will show.This is non editable field."/>
        <s v="As per &quot;starting number&quot; gift card category will show.This is non editable field."/>
        <s v="As per the starting number and quantity, the ending number will be shown."/>
        <s v="As per Gift card rate will be display."/>
        <s v="In amount field value will reflect as per Rate * quantity"/>
        <s v="GV validity will reflect as per item validity_x000a_GV validity = current date + (Expiry Days against item Id if set / jewellery parameter Gift card Expiry Days)"/>
        <s v="Button should clickable and after clicking detailed line will reflect on Gift Card sale bill page"/>
        <s v="After Clicking on cancel button user will not able to proceed and navigate to home page and clear entered data"/>
        <s v="User should not allow already used GC number and User will get error as &quot;gift Card is already issued.&quot;"/>
        <s v="If the user selects a customer during gift card generation, the gift card can only be sold to that specific customer"/>
        <s v="If the user hasn't selects a customer during gift card generation, the gift card can be sold to that any customer"/>
        <s v="User should be able to use gift card only for that specific store"/>
        <s v="user should make payment by cash"/>
        <s v="user should make payment by card"/>
        <s v="user should make payment by UPI"/>
        <s v="user should make payment by using advance"/>
        <s v="after clicking on payment mode back button it should show previous page (GC sale bill)"/>
        <s v="User Shouldn't sale expired gift card"/>
        <s v="1.Generate Gift Card popUp will reflect with fields-Gift card type, reference number,item id , variant id, denomination,no of gift card issued,Expiry date and customer account._x000a_2.Should be selectable_x000a_3.User should able to add item and variant id_x000a_4.User should be able to add/edit value for denomination feild(Paper Gift card)._x000a_5.As per added information it will proceed_x000a_6.User will get gift voucher popup_x000a_7.Paper gift card case rate Should be editable and after clicking on save it will navigate to home page ."/>
        <s v="If user changed rate from POS Rate field that should be reflect in D POS"/>
        <s v="As per created gift card all data should Reflect in POS from D POS"/>
        <s v="User Shouldn't go for further process will get error as&quot;Please add data&quot;"/>
        <s v="All Mandatory fields should be marked with asterik"/>
        <s v="User should get error as&quot;Please enter starting number&quot;"/>
        <s v="The pancard should be below mentioned format :_x000a_First 5 characters: alphabets (e.g., ABCXY)_x000a_Next 4 characters: digits (e.g., 1116)_x000a_Last 1 character: alphabet (e.g., G)_x000a_EX :&quot;ABCXY1116G&quot;"/>
        <s v="If user crossed daily cash limit then user should not able to proceed by cash"/>
        <s v="If User creating GC more than 2 lakhs amount user will get Tax information Page User Need to attache atleast i.Pan card  ii.form 60 iii.form 61 and validate"/>
        <s v="If the user enters PAN card details with an attachment, validates it, and moves to the payment mode, clicking the back button from the payment mode should redirect the user to the PAN details page, and the entered data should remain intact"/>
        <s v="User can utilize URD and blanket advance for GV sale process"/>
        <s v="User will get As per selected Item name Number sequence"/>
        <s v="If the user selects an item ID and a corresponding variant based on that item ID, the variant field should be cleared whenever the item ID is changed"/>
        <s v="Denomination field should not accept zero (0) for both physical and paper gift card"/>
        <s v="Based on the starting number and quantity, the ending number will be displayed. If the user changes the quantity after scanning the GC, the ending number should be updated accordingly"/>
        <s v="Based on the rate and quantity, the amount will be displayed. If the user changes the quantity after scanning the GC, the amount should be updated accordingly"/>
        <s v="All details should reflect from gift sale bill"/>
      </sharedItems>
    </cacheField>
    <cacheField name="Actual Status_x000a_10/07/2024" numFmtId="0">
      <sharedItems containsBlank="1" count="9">
        <s v="Add button + icon is not awailable(All browser)"/>
        <s v="Remark Feild alignment is not as per figma"/>
        <s v="As Expected"/>
        <s v="Accepting Characters , negative number also"/>
        <s v="accepting any value : ex GCG10000532354894651451656653156132545612"/>
        <m/>
        <s v="7.Rate is not editable in POS"/>
        <s v="Unable to Edit Rate"/>
        <s v="Not getting Page for upload pan and adhaar for more than 2 lakhs gift card value"/>
      </sharedItems>
    </cacheField>
    <cacheField name="Actual Status_x000a_10/13/2024" numFmtId="0">
      <sharedItems containsBlank="1" count="18">
        <s v="As Expected"/>
        <m/>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haredItems>
    </cacheField>
    <cacheField name="Status:10/07/2024" numFmtId="0">
      <sharedItems containsBlank="1" count="4">
        <s v="Fail"/>
        <s v="Pass"/>
        <m/>
        <s v="Pending"/>
      </sharedItems>
    </cacheField>
    <cacheField name="Status:_x000a_10/13/2024" numFmtId="0">
      <sharedItems count="4">
        <s v="Pass"/>
        <s v="Need to discuss"/>
        <s v="Fail"/>
        <s v="Suggestion"/>
      </sharedItems>
    </cacheField>
    <cacheField name="Screenshot_x000a_10/07/2024" numFmtId="0">
      <sharedItems containsBlank="1" count="6">
        <s v="SS!A1"/>
        <s v="SS!A70"/>
        <m/>
        <s v="SS!AT3"/>
        <s v="SS!A288"/>
        <s v="gift voucher"/>
      </sharedItems>
    </cacheField>
    <cacheField name="Screenshot_x000a_10/13/2024" numFmtId="0">
      <sharedItems containsBlank="1" count="16">
        <m/>
        <s v="SS1!A2"/>
        <s v="https://share.nmblc.cloud/bc67dcb8"/>
        <s v="SS1!A4"/>
        <s v="SS1!A6"/>
        <s v="SS1!A8"/>
        <s v="https://share.nmblc.cloud/1ce96271"/>
        <s v="SS1!A10"/>
        <s v="SS1!A12"/>
        <s v="SS1!A14"/>
        <s v="https://share.nmblc.cloud/5bc6d9df"/>
        <s v="SS1!A18"/>
        <s v="https://share.nmblc.cloud/3c8fb9a8"/>
        <s v="https://share.nmblc.cloud/fe660b20"/>
        <s v="https://share.nmblc.cloud/930fb77f"/>
        <s v="SS1!A2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83.683252314797" createdVersion="5" refreshedVersion="5" minRefreshableVersion="3" recordCount="17" xr:uid="{00000000-000A-0000-FFFF-FFFF03000000}">
  <cacheSource type="worksheet">
    <worksheetSource ref="A10:S27" sheet="Defect Log"/>
  </cacheSource>
  <cacheFields count="19">
    <cacheField name="Sr No" numFmtId="0">
      <sharedItems containsSemiMixedTypes="0" containsString="0" containsNumber="1" containsInteger="1" minValue="0" maxValue="17" count="17">
        <n v="1"/>
        <n v="2"/>
        <n v="3"/>
        <n v="4"/>
        <n v="5"/>
        <n v="6"/>
        <n v="7"/>
        <n v="8"/>
        <n v="9"/>
        <n v="10"/>
        <n v="11"/>
        <n v="12"/>
        <n v="13"/>
        <n v="14"/>
        <n v="15"/>
        <n v="16"/>
        <n v="17"/>
      </sharedItems>
    </cacheField>
    <cacheField name="Defect ID" numFmtId="0">
      <sharedItems count="17">
        <s v="TC_4"/>
        <s v="TC_7"/>
        <s v="TC_17"/>
        <s v="TC_22"/>
        <s v="TC_25"/>
        <s v="TC_26"/>
        <s v="TC_33"/>
        <s v="TC_34"/>
        <s v="TC_37"/>
        <s v="TC_44"/>
        <s v="TC_45"/>
        <s v="TC_47"/>
        <s v="TC_48"/>
        <s v="TC_49"/>
        <s v="TC_50"/>
        <s v="TC_51"/>
        <s v="TC_02"/>
      </sharedItems>
    </cacheField>
    <cacheField name="Raise on Date" numFmtId="164">
      <sharedItems containsSemiMixedTypes="0" containsNonDate="0" containsDate="1" containsString="0" minDate="2024-10-13T00:00:00" maxDate="2024-10-13T00:00:00" count="1">
        <d v="2024-10-13T00:00:00"/>
      </sharedItems>
    </cacheField>
    <cacheField name="Module" numFmtId="0">
      <sharedItems count="2">
        <s v="D365"/>
        <s v="POS"/>
      </sharedItems>
    </cacheField>
    <cacheField name="Sub Module" numFmtId="0">
      <sharedItems count="2">
        <s v="gift card details"/>
        <s v="Gift Voucher sale"/>
      </sharedItems>
    </cacheField>
    <cacheField name="Function" numFmtId="0">
      <sharedItems containsBlank="1" count="4">
        <s v="Add"/>
        <m/>
        <s v="Payment"/>
        <s v="View"/>
      </sharedItems>
    </cacheField>
    <cacheField name="Severity" numFmtId="0">
      <sharedItems count="3">
        <s v="Low"/>
        <s v="Medium"/>
        <s v="High"/>
      </sharedItems>
    </cacheField>
    <cacheField name="Priority" numFmtId="0">
      <sharedItems count="3">
        <s v="Low"/>
        <s v="Medium"/>
        <s v="High"/>
      </sharedItems>
    </cacheField>
    <cacheField name="Defect Description_x000a_10/13/2024" numFmtId="0">
      <sharedItems count="17">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 v="On gift card sale bill page-Remark field Text box size is large and there is no Provision For save remark, unable to Save remark"/>
      </sharedItems>
    </cacheField>
    <cacheField name="Assign To" numFmtId="0">
      <sharedItems containsNonDate="0" containsString="0" containsBlank="1" count="1">
        <m/>
      </sharedItems>
    </cacheField>
    <cacheField name="Defect Status:_x000a_10/13/2024" numFmtId="0">
      <sharedItems count="1">
        <s v="New"/>
      </sharedItems>
    </cacheField>
    <cacheField name="Screenshot_x000a_10/13/2024" numFmtId="0">
      <sharedItems count="16">
        <s v="SS1!A2"/>
        <s v="https://share.nmblc.cloud/bc67dcb8"/>
        <s v="SS1!A4"/>
        <s v="SS1!A6"/>
        <s v="SS1!A8"/>
        <s v="https://share.nmblc.cloud/1ce96271"/>
        <s v="SS1!A10"/>
        <s v="SS1!A12"/>
        <s v="SS1!A14"/>
        <s v="https://share.nmblc.cloud/5bc6d9df"/>
        <s v="SS1!A18"/>
        <s v="https://share.nmblc.cloud/3c8fb9a8"/>
        <s v="https://share.nmblc.cloud/fe660b20"/>
        <s v="https://share.nmblc.cloud/930fb77f"/>
        <s v="SS1!A20"/>
        <s v="SS1!J17"/>
      </sharedItems>
    </cacheField>
    <cacheField name="Defect Status:_x000a_10/17/2024" numFmtId="0">
      <sharedItems count="3">
        <s v="Closed"/>
        <s v="Deferred"/>
        <s v="Need to discuss"/>
      </sharedItems>
    </cacheField>
    <cacheField name="Screenshot_x000a_10/17/2024" numFmtId="0">
      <sharedItems containsBlank="1" count="3">
        <m/>
        <s v="gift voucher"/>
        <s v="SS1!J17"/>
      </sharedItems>
    </cacheField>
    <cacheField name="Tester comment" numFmtId="0">
      <sharedItems containsNonDate="0" containsString="0" containsBlank="1" count="1">
        <m/>
      </sharedItems>
    </cacheField>
    <cacheField name="BA comment for defect raised on_x000a_10/07/2024" numFmtId="0">
      <sharedItems containsBlank="1" count="10">
        <s v="Bug (It accept  character , number and &quot;-&quot; and space)"/>
        <s v="Bug"/>
        <s v="As per jewellery parameter gift card item name show"/>
        <s v="This is deferred."/>
        <s v="Not required."/>
        <s v="Remove all payment lione then back button is enable."/>
        <s v="User can issue expired gift card but user can not redeem the expired gift acrd.Not a bug."/>
        <s v="duplicate. same condition will apply on any gift card for experiy."/>
        <s v="Not a bug. Click on &quot;&gt;&quot; sign then this is update."/>
        <m/>
      </sharedItems>
    </cacheField>
    <cacheField name="Dev Status for defect raised on_x000a_10/07/2024" numFmtId="0">
      <sharedItems containsNonDate="0" containsString="0" containsBlank="1" count="1">
        <m/>
      </sharedItems>
    </cacheField>
    <cacheField name="Dev comment(17-10-2024)" numFmtId="0">
      <sharedItems containsBlank="1" count="6">
        <s v="Resolved"/>
        <m/>
        <s v="As per discussed with Baliram Sir, the point has to not being solved by D- Team"/>
        <s v="CR"/>
        <s v="Not Bug (As per our discussion with Divya Ma'am, this is not related to the gift card )"/>
        <s v="Solved"/>
      </sharedItems>
    </cacheField>
    <cacheField name="Tester Comments_x000a_17/10/2024 &amp; 18/10/2024" numFmtId="0">
      <sharedItems containsBlank="1" count="6">
        <m/>
        <s v="We will consider it as CR"/>
        <s v="https://share.nmblc.cloud/519b9e44"/>
        <s v="The ending number should update based on changes in quantity, rather than when the starting number button is clicked"/>
        <s v="The amount should update based on changes in quantity, rather than when the starting number button is clicked."/>
        <s v="In document no details about this field._x000a_Hence we will consider it as CR"/>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83.729907407404" createdVersion="5" refreshedVersion="5" minRefreshableVersion="3" recordCount="51" xr:uid="{00000000-000A-0000-FFFF-FFFF04000000}">
  <cacheSource type="worksheet">
    <worksheetSource ref="A1:V52" sheet="TPM"/>
  </cacheSource>
  <cacheFields count="22">
    <cacheField name="Sr No" numFmtId="0">
      <sharedItems count="51">
        <s v="TC_1"/>
        <s v="TC_2"/>
        <s v="TC_3"/>
        <s v="TC_4"/>
        <s v="TC_5"/>
        <s v="TC_6"/>
        <s v="TC_7"/>
        <s v="TC_8"/>
        <s v="TC_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haredItems>
    </cacheField>
    <cacheField name="Project" numFmtId="0">
      <sharedItems count="1">
        <s v="Microsoft Dynamic D365"/>
      </sharedItems>
    </cacheField>
    <cacheField name="Module" numFmtId="0">
      <sharedItems count="3">
        <s v="POS"/>
        <s v="D365"/>
        <s v="D365 &amp; POS"/>
      </sharedItems>
    </cacheField>
    <cacheField name="Sub-module" numFmtId="0">
      <sharedItems count="2">
        <s v="Gift Voucher sale"/>
        <s v="gift card details"/>
      </sharedItems>
    </cacheField>
    <cacheField name="Platform" numFmtId="0">
      <sharedItems count="1">
        <s v="Web"/>
      </sharedItems>
    </cacheField>
    <cacheField name="Function" numFmtId="0">
      <sharedItems containsBlank="1" count="5">
        <s v="View"/>
        <s v="Add"/>
        <m/>
        <s v="cancel"/>
        <s v="Payment"/>
      </sharedItems>
    </cacheField>
    <cacheField name="field" numFmtId="0">
      <sharedItems containsBlank="1" count="17">
        <m/>
        <s v="Gift Card type"/>
        <s v="Reference Number"/>
        <s v="Denomination"/>
        <s v="No. of gift card"/>
        <s v="Expiry date"/>
        <s v="Customer name"/>
        <s v="Store"/>
        <s v="Gift voucher popup"/>
        <s v="Quantity"/>
        <s v="Starting Number"/>
        <s v="Gift Card Name"/>
        <s v="Gift Card Category"/>
        <s v="Ending No"/>
        <s v="Rate"/>
        <s v="Variant id"/>
        <s v="Amount"/>
      </sharedItems>
    </cacheField>
    <cacheField name="Testing Type" numFmtId="0">
      <sharedItems count="5">
        <s v="UI"/>
        <s v="Validations"/>
        <s v="Functional"/>
        <s v="Integration"/>
        <s v="Usability"/>
      </sharedItems>
    </cacheField>
    <cacheField name="Testing Group" numFmtId="0">
      <sharedItems containsBlank="1" count="3">
        <s v="Smoke"/>
        <s v="Regression"/>
        <m/>
      </sharedItems>
    </cacheField>
    <cacheField name="Severity" numFmtId="0">
      <sharedItems count="3">
        <s v="Medium"/>
        <s v="low"/>
        <s v="High"/>
      </sharedItems>
    </cacheField>
    <cacheField name="Test Description" numFmtId="0">
      <sharedItems count="51">
        <s v="Verify that the page loads correctly without any UI issues."/>
        <s v="Verify all fields and buttons UI"/>
        <s v="Verify Gift Card type drop-down"/>
        <s v="Verify Reference number field"/>
        <s v="Verify item Id Drop-down"/>
        <s v="Verify Variant ID drop-down"/>
        <s v="Verify Denomination field"/>
        <s v="Verify Number of gift card issued field"/>
        <s v="Verify Expiry date field"/>
        <s v="Verify Customer Account drop-down"/>
        <s v="Verify Customer Name/Mobile Number field"/>
        <s v="Verify Store field"/>
        <s v="Validate add Process"/>
        <s v="Verify Quantity field"/>
        <s v="Validate Starting number field"/>
        <s v="Validate starting number field limit"/>
        <s v="Verify Gift card Name field"/>
        <s v="Verify Gift Card category"/>
        <s v="Verify Ending Number"/>
        <s v="Verify Rate field"/>
        <s v="Verify Amount = rate * quantity"/>
        <s v="Verify GV Validity date"/>
        <s v="Verify Save button"/>
        <s v="Verify Cancel process"/>
        <s v="Verify User Can perform sale gift card process with already used Gift card number"/>
        <s v="Verify Gift card creation-&quot;Customer account field &quot; if selected by user"/>
        <s v="Verify Gift card creation-Customer account field if not added by user"/>
        <s v="Verify Stores"/>
        <s v="Verify User Can perform payment by cash"/>
        <s v="Verify User Can perform payment by card"/>
        <s v="Verify User Can perform payment by UPI"/>
        <s v="Verify User Can perform payment by advance"/>
        <s v="Verify working of payment mode back button"/>
        <s v="Verify User can sale expired GC"/>
        <s v="Verify Gift Card generation Process for Paper gift card"/>
        <s v="Verify rate field in paper Gift card Case"/>
        <s v="Verify paper Gift Card POS Reflection"/>
        <s v="Verify Behavior if user clicked go to payment without adding sale bill"/>
        <s v="Verify Mandatory fields are Marked with asterik"/>
        <s v="check behavior without adding Starting number field"/>
        <s v="Verify PAN card field for Tax Page"/>
        <s v="Verify Cash limit"/>
        <s v="Verify Tax information Page"/>
        <s v="Verify back button functionality"/>
        <s v="Verify Advance Utilization for GC Creation"/>
        <s v="Validate Number sequence For GC"/>
        <s v="Verify that the Variant ID drop-down is cleared after changing the Item ID."/>
        <s v="Verify Denomination field accepting zero (0)"/>
        <s v="Verify Ending Number updating after user change quantity"/>
        <s v="Verify Amount updating after user change quantity"/>
        <s v="Verify print format"/>
      </sharedItems>
    </cacheField>
    <cacheField name="Steps" numFmtId="0">
      <sharedItems containsBlank="1" count="2" longText="1">
        <m/>
        <s v="1.Open Gift Card details page &amp; Click on generate Gift card._x000a_2.Select Gift Card type as paper gift card_x000a_3.Add item &amp; Variant Id_x000a_4.Add denomination_x000a_5.Add No of gift card and proceed_x000a_6.On Gift card Sale bill PEWS-click on add_x000a_7.Add require data with rate and click on save"/>
      </sharedItems>
    </cacheField>
    <cacheField name="Expected Result" numFmtId="0">
      <sharedItems count="51" longText="1">
        <s v="The page should load all elements correctly without errors."/>
        <s v="All Input fields and buttons should be well aligned as per figma-i.customer Name ii.location iii.Net amount iv. Remark"/>
        <s v="Drop-down should be clickable with hard-coded options-1.Physical Gift card 2.E-Gift card 3.Paper Gift card 4.Auto generated"/>
        <s v="Should accept integer only"/>
        <s v="GC item category vise Item type should reflect"/>
        <s v="According to item release product variant should reflect"/>
        <s v="User will get denomination value as per setted variant value and it should not be editable in physical gift card case"/>
        <s v="Number of gift card field should be accept only integer values, negative value should not allow"/>
        <s v="1.Expiry date should be reflect first according to item expiry date._x000a_2.If Expiry date of item is not given then it will consider from as per jewellery parameter setting."/>
        <s v="Should reflect all available customers from account receivable -&gt; all customers_x000a_"/>
        <s v="Customer Name/Mobile Number will get as per selection of customer"/>
        <s v="User will get From cash registry location (store from which user logged in will reflect)"/>
        <s v="After clicking on add button gift voucher pop-Up will reflect with-Quantity, Starting Number,Gift Card Name,Gift Card Category,Ending No,Rate,Amount,GV Validity Date fields."/>
        <s v="1. User should able to add numberic data_x000a_2. Shouldn't add negative and alpha numeric values_x000a_3. shouldn't be zero (0)"/>
        <s v="User should be able to add starting number of Gift Card"/>
        <s v="startring number field should have limit"/>
        <s v="As per 'starting number' gift card name will show.This is non editable field."/>
        <s v="As per &quot;starting number&quot; gift card category will show.This is non editable field."/>
        <s v="As per the starting number and quantity, the ending number will be shown."/>
        <s v="As per Gift card rate will be display."/>
        <s v="In amount field value will reflect as per Rate * quantity"/>
        <s v="GV validity will reflect as per item validity_x000a_GV validity = current date + (Expiry Days against item Id if set / jewellery parameter Gift card Expiry Days)"/>
        <s v="Button should clickable and after clicking detailed line will reflect on Gift Card sale bill page"/>
        <s v="After Clicking on cancel button user will not able to proceed and navigate to home page and clear entered data"/>
        <s v="User should not allow already used GC number and User will get error as &quot;gift Card is already issued.&quot;"/>
        <s v="If the user selects a customer during gift card generation, the gift card can only be sold to that specific customer"/>
        <s v="If the user hasn't selects a customer during gift card generation, the gift card can be sold to that any customer"/>
        <s v="User should be able to use gift card only for that specific store"/>
        <s v="user should make payment by cash"/>
        <s v="user should make payment by card"/>
        <s v="user should make payment by UPI"/>
        <s v="user should make payment by using advance"/>
        <s v="after clicking on payment mode back button it should show previous page (GC sale bill)"/>
        <s v="User Shouldn't sale expired gift card"/>
        <s v="1.Generate Gift Card popUp will reflect with fields-Gift card type, reference number,item id , variant id, denomination,no of gift card issued,Expiry date and customer account._x000a_2.Should be selectable_x000a_3.User should able to add item and variant id_x000a_4.User should be able to add/edit value for denomination feild(Paper Gift card)._x000a_5.As per added information it will proceed_x000a_6.User will get gift voucher popup_x000a_7.Paper gift card case rate Should be editable and after clicking on save it will navigate to home page ."/>
        <s v="If user changed rate from POS Rate field that should be reflect in D POS"/>
        <s v="As per created gift card all data should Reflect in POS from D POS"/>
        <s v="User Shouldn't go for further process will get error as&quot;Please add data&quot;"/>
        <s v="All Mandatory fields should be marked with asterik"/>
        <s v="User should get error as&quot;Please enter starting number&quot;"/>
        <s v="The pancard should be below mentioned format :_x000a_First 5 characters: alphabets (e.g., ABCXY)_x000a_Next 4 characters: digits (e.g., 1116)_x000a_Last 1 character: alphabet (e.g., G)_x000a_EX :&quot;ABCXY1116G&quot;"/>
        <s v="If user crossed daily cash limit then user should not able to proceed by cash"/>
        <s v="If User creating GC more than 2 lakhs amount user will get Tax information Page User Need to attache atleast i.Pan card  ii.form 60 iii.form 61 and validate"/>
        <s v="If the user enters PAN card details with an attachment, validates it, and moves to the payment mode, clicking the back button from the payment mode should redirect the user to the PAN details page, and the entered data should remain intact"/>
        <s v="User can utilize URD and blanket advance for GV sale process"/>
        <s v="User will get As per selected Item name Number sequence"/>
        <s v="If the user selects an item ID and a corresponding variant based on that item ID, the variant field should be cleared whenever the item ID is changed"/>
        <s v="Denomination field should not accept zero (0) for both physical and paper gift card"/>
        <s v="Based on the starting number and quantity, the ending number will be displayed. If the user changes the quantity after scanning the GC, the ending number should be updated accordingly"/>
        <s v="Based on the rate and quantity, the amount will be displayed. If the user changes the quantity after scanning the GC, the amount should be updated accordingly"/>
        <s v="All details should reflect from gift sale bill"/>
      </sharedItems>
    </cacheField>
    <cacheField name="Actual Status_x000a_10/07/2024" numFmtId="0">
      <sharedItems containsBlank="1" count="9">
        <s v="Add button + icon is not awailable(All browser)"/>
        <s v="Remark Feild alignment is not as per figma"/>
        <s v="As Expected"/>
        <s v="Accepting Characters , negative number also"/>
        <s v="accepting any value : ex GCG10000532354894651451656653156132545612"/>
        <m/>
        <s v="7.Rate is not editable in POS"/>
        <s v="Unable to Edit Rate"/>
        <s v="Not getting Page for upload pan and adhaar for more than 2 lakhs gift card value"/>
      </sharedItems>
    </cacheField>
    <cacheField name="Actual Status_x000a_10/13/2024" numFmtId="0">
      <sharedItems containsBlank="1" count="18">
        <s v="As Expected"/>
        <m/>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haredItems>
    </cacheField>
    <cacheField name="Status:10/07/2024" numFmtId="0">
      <sharedItems containsBlank="1" count="4">
        <s v="Fail"/>
        <s v="Pass"/>
        <m/>
        <s v="Pending"/>
      </sharedItems>
    </cacheField>
    <cacheField name="Status:_x000a_10/13/2024" numFmtId="0">
      <sharedItems count="4">
        <s v="Pass"/>
        <s v="Need to discuss"/>
        <s v="Fail"/>
        <s v="Suggestion"/>
      </sharedItems>
    </cacheField>
    <cacheField name="Screenshot_x000a_10/07/2024" numFmtId="0">
      <sharedItems containsBlank="1" count="6">
        <s v="SS!A1"/>
        <s v="SS!A70"/>
        <m/>
        <s v="SS!AT3"/>
        <s v="SS!A288"/>
        <s v="gift voucher"/>
      </sharedItems>
    </cacheField>
    <cacheField name="Screenshot_x000a_10/13/2024" numFmtId="0">
      <sharedItems containsBlank="1" count="16">
        <m/>
        <s v="SS1!A2"/>
        <s v="https://share.nmblc.cloud/bc67dcb8"/>
        <s v="SS1!A4"/>
        <s v="SS1!A6"/>
        <s v="SS1!A8"/>
        <s v="gift voucher"/>
        <s v="SS1!A10"/>
        <s v="SS1!A12"/>
        <s v="SS1!A14"/>
        <s v="https://share.nmblc.cloud/5bc6d9df"/>
        <s v="SS1!A18"/>
        <s v="https://share.nmblc.cloud/3c8fb9a8"/>
        <s v="https://share.nmblc.cloud/fe660b20"/>
        <s v="https://share.nmblc.cloud/930fb77f"/>
        <s v="SS1!A20"/>
      </sharedItems>
    </cacheField>
    <cacheField name="Actual Status_x000a_10/17/2024" numFmtId="0">
      <sharedItems containsBlank="1" count="11">
        <s v="As Expected"/>
        <s v="Remark field Text box size is large and there is no Provision For save remark, unable to Save remarrk"/>
        <s v="Suggestion"/>
        <s v="BA Comment:As per jewellery parameter gift card item name show "/>
        <s v="BA &amp; dev:Deffered"/>
        <s v="BA:Not required"/>
        <s v="Still Persist"/>
        <s v="BA:User can issue expired gift card but user can not redeem the expired gift acrd.Not a bug. "/>
        <s v="BA:This is deferred."/>
        <s v="CR"/>
        <m/>
      </sharedItems>
    </cacheField>
    <cacheField name="Final Testing:10/17/2024" numFmtId="0">
      <sharedItems containsBlank="1" count="8">
        <s v="Pass"/>
        <s v="Need to discuss"/>
        <s v="Suggestion"/>
        <s v="Deferred"/>
        <s v="Not required"/>
        <m u="1"/>
        <s v="Closed" u="1"/>
        <s v="Fail" u="1"/>
      </sharedItems>
    </cacheField>
    <cacheField name="Screenshot_x000a_10/17/2024" numFmtId="0">
      <sharedItems containsBlank="1" count="3">
        <m/>
        <s v="SS1!J17"/>
        <s v="https://share.nmblc.cloud/1ce9627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85.717361111099" createdVersion="5" refreshedVersion="5" minRefreshableVersion="3" recordCount="17" xr:uid="{00000000-000A-0000-FFFF-FFFF05000000}">
  <cacheSource type="worksheet">
    <worksheetSource ref="A10:V27" sheet="Defect Log"/>
  </cacheSource>
  <cacheFields count="23">
    <cacheField name="Sr No" numFmtId="0">
      <sharedItems containsSemiMixedTypes="0" containsString="0" containsNumber="1" containsInteger="1" minValue="0" maxValue="17" count="17">
        <n v="1"/>
        <n v="2"/>
        <n v="3"/>
        <n v="4"/>
        <n v="5"/>
        <n v="6"/>
        <n v="7"/>
        <n v="8"/>
        <n v="9"/>
        <n v="10"/>
        <n v="11"/>
        <n v="12"/>
        <n v="13"/>
        <n v="14"/>
        <n v="15"/>
        <n v="16"/>
        <n v="17"/>
      </sharedItems>
    </cacheField>
    <cacheField name="Defect ID" numFmtId="0">
      <sharedItems count="17">
        <s v="TC_4"/>
        <s v="TC_7"/>
        <s v="TC_17"/>
        <s v="TC_22"/>
        <s v="TC_25"/>
        <s v="TC_26"/>
        <s v="TC_33"/>
        <s v="TC_34"/>
        <s v="TC_37"/>
        <s v="TC_44"/>
        <s v="TC_45"/>
        <s v="TC_47"/>
        <s v="TC_48"/>
        <s v="TC_49"/>
        <s v="TC_50"/>
        <s v="TC_51"/>
        <s v="TC_02"/>
      </sharedItems>
    </cacheField>
    <cacheField name="Raise on Date" numFmtId="164">
      <sharedItems containsSemiMixedTypes="0" containsNonDate="0" containsDate="1" containsString="0" minDate="2024-10-13T00:00:00" maxDate="2024-10-13T00:00:00" count="1">
        <d v="2024-10-13T00:00:00"/>
      </sharedItems>
    </cacheField>
    <cacheField name="Module" numFmtId="0">
      <sharedItems count="2">
        <s v="D365"/>
        <s v="POS"/>
      </sharedItems>
    </cacheField>
    <cacheField name="Sub Module" numFmtId="0">
      <sharedItems count="2">
        <s v="gift card details"/>
        <s v="Gift Voucher sale"/>
      </sharedItems>
    </cacheField>
    <cacheField name="Function" numFmtId="0">
      <sharedItems containsBlank="1" count="4">
        <s v="Add"/>
        <m/>
        <s v="Payment"/>
        <s v="View"/>
      </sharedItems>
    </cacheField>
    <cacheField name="Severity" numFmtId="0">
      <sharedItems count="3">
        <s v="Low"/>
        <s v="Medium"/>
        <s v="High"/>
      </sharedItems>
    </cacheField>
    <cacheField name="Priority" numFmtId="0">
      <sharedItems count="3">
        <s v="Low"/>
        <s v="Medium"/>
        <s v="High"/>
      </sharedItems>
    </cacheField>
    <cacheField name="Defect Description_x000a_10/13/2024" numFmtId="0">
      <sharedItems count="17">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 v="On gift card sale bill page-Remark field Text box size is large and there is no Provision For save remark, unable to Save remark"/>
      </sharedItems>
    </cacheField>
    <cacheField name="Assign To" numFmtId="0">
      <sharedItems containsNonDate="0" containsString="0" containsBlank="1" count="1">
        <m/>
      </sharedItems>
    </cacheField>
    <cacheField name="Defect Status:_x000a_10/13/2024" numFmtId="0">
      <sharedItems count="1">
        <s v="New"/>
      </sharedItems>
    </cacheField>
    <cacheField name="Screenshot_x000a_10/13/2024" numFmtId="0">
      <sharedItems count="16">
        <s v="SS1!A2"/>
        <s v="https://share.nmblc.cloud/bc67dcb8"/>
        <s v="SS1!A4"/>
        <s v="SS1!A6"/>
        <s v="SS1!A8"/>
        <s v="https://share.nmblc.cloud/1ce96271"/>
        <s v="SS1!A10"/>
        <s v="SS1!A12"/>
        <s v="SS1!A14"/>
        <s v="https://share.nmblc.cloud/5bc6d9df"/>
        <s v="SS1!A18"/>
        <s v="https://share.nmblc.cloud/3c8fb9a8"/>
        <s v="https://share.nmblc.cloud/fe660b20"/>
        <s v="https://share.nmblc.cloud/930fb77f"/>
        <s v="SS1!A20"/>
        <s v="SS1!J17"/>
      </sharedItems>
    </cacheField>
    <cacheField name="Defect Status:_x000a_10/17/2024" numFmtId="0">
      <sharedItems count="3">
        <s v="Closed"/>
        <s v="Deferred"/>
        <s v="Need to discuss"/>
      </sharedItems>
    </cacheField>
    <cacheField name="Screenshot_x000a_10/17/2024" numFmtId="0">
      <sharedItems containsBlank="1" count="3">
        <m/>
        <s v="gift voucher"/>
        <s v="SS1!J17"/>
      </sharedItems>
    </cacheField>
    <cacheField name="Tester comment" numFmtId="0">
      <sharedItems containsNonDate="0" containsString="0" containsBlank="1" count="1">
        <m/>
      </sharedItems>
    </cacheField>
    <cacheField name="BA comment for defect raised on_x000a_10/07/2024" numFmtId="0">
      <sharedItems containsBlank="1" count="10">
        <s v="Bug (It accept  character , number and &quot;-&quot; and space)"/>
        <s v="Bug"/>
        <s v="As per jewellery parameter gift card item name show"/>
        <s v="This is deferred."/>
        <s v="Not required."/>
        <s v="Remove all payment lione then back button is enable."/>
        <s v="User can issue expired gift card but user can not redeem the expired gift acrd.Not a bug."/>
        <s v="duplicate. same condition will apply on any gift card for experiy."/>
        <s v="Not a bug. Click on &quot;&gt;&quot; sign then this is update."/>
        <m/>
      </sharedItems>
    </cacheField>
    <cacheField name="Dev Status for defect raised on_x000a_10/07/2024" numFmtId="0">
      <sharedItems containsNonDate="0" containsString="0" containsBlank="1" count="1">
        <m/>
      </sharedItems>
    </cacheField>
    <cacheField name="Dev comment(17-10-2024)" numFmtId="0">
      <sharedItems containsBlank="1" count="6">
        <s v="Resolved"/>
        <m/>
        <s v="As per discussed with Baliram Sir, the point has to not being solved by D- Team"/>
        <s v="CR"/>
        <s v="Not Bug (As per our discussion with Divya Ma'am, this is not related to the gift card )"/>
        <s v="Solved"/>
      </sharedItems>
    </cacheField>
    <cacheField name="Tester Comments_x000a_17/10/2024 &amp; 18/10/2024" numFmtId="0">
      <sharedItems containsBlank="1" count="7">
        <m/>
        <s v="We will consider it as CR"/>
        <s v="https://share.nmblc.cloud/519b9e44"/>
        <s v="CR"/>
        <s v="The ending number should update based on changes in quantity, rather than when the starting number button is clicked"/>
        <s v="The amount should update based on changes in quantity, rather than when the starting number button is clicked."/>
        <s v="In document no details about this field._x000a_Hence we will consider it as CR"/>
      </sharedItems>
    </cacheField>
    <cacheField name="BA Remark (19/10/2024)" numFmtId="0">
      <sharedItems containsBlank="1" count="7">
        <m/>
        <s v="Document update and send on mail."/>
        <s v="Need to discuss"/>
        <s v="In the document this condition is already add. development team working on it."/>
        <s v="For this CR sanika will working on it. and it is applicabple to all type of transactions."/>
        <s v="Quantity is added and click on “&gt;” this button then quantity field is disable. Document update and send on mail."/>
        <s v="Quantity is added and click on “&gt;” this button then quantity field  is disable. Document update and send on mail."/>
      </sharedItems>
    </cacheField>
    <cacheField name="Defect Status_x000a_20/10/2024" numFmtId="0">
      <sharedItems count="3">
        <s v="Closed"/>
        <s v="Deferred"/>
        <s v="Need to discuss"/>
      </sharedItems>
    </cacheField>
    <cacheField name="Tester Comments_x000a_20/10/2024" numFmtId="0">
      <sharedItems containsBlank="1" count="2">
        <m/>
        <s v="CR"/>
      </sharedItems>
    </cacheField>
    <cacheField name="BA Remark"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yli" refreshedDate="45585.717326388898" createdVersion="5" refreshedVersion="5" minRefreshableVersion="3" recordCount="51" xr:uid="{00000000-000A-0000-FFFF-FFFF06000000}">
  <cacheSource type="worksheet">
    <worksheetSource ref="A1:Y52" sheet="TPM"/>
  </cacheSource>
  <cacheFields count="25">
    <cacheField name="Sr No" numFmtId="0">
      <sharedItems count="51">
        <s v="TC_1"/>
        <s v="TC_2"/>
        <s v="TC_3"/>
        <s v="TC_4"/>
        <s v="TC_5"/>
        <s v="TC_6"/>
        <s v="TC_7"/>
        <s v="TC_8"/>
        <s v="TC_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haredItems>
    </cacheField>
    <cacheField name="Project" numFmtId="0">
      <sharedItems count="1">
        <s v="Microsoft Dynamic D365"/>
      </sharedItems>
    </cacheField>
    <cacheField name="Module" numFmtId="0">
      <sharedItems count="3">
        <s v="POS"/>
        <s v="D365"/>
        <s v="D365 &amp; POS"/>
      </sharedItems>
    </cacheField>
    <cacheField name="Sub-module" numFmtId="0">
      <sharedItems count="2">
        <s v="Gift Voucher sale"/>
        <s v="gift card details"/>
      </sharedItems>
    </cacheField>
    <cacheField name="Platform" numFmtId="0">
      <sharedItems count="1">
        <s v="Web"/>
      </sharedItems>
    </cacheField>
    <cacheField name="Function" numFmtId="0">
      <sharedItems containsBlank="1" count="5">
        <s v="View"/>
        <s v="Add"/>
        <m/>
        <s v="cancel"/>
        <s v="Payment"/>
      </sharedItems>
    </cacheField>
    <cacheField name="field" numFmtId="0">
      <sharedItems containsBlank="1" count="17">
        <m/>
        <s v="Gift Card type"/>
        <s v="Reference Number"/>
        <s v="Denomination"/>
        <s v="No. of gift card"/>
        <s v="Expiry date"/>
        <s v="Customer name"/>
        <s v="Store"/>
        <s v="Gift voucher popup"/>
        <s v="Quantity"/>
        <s v="Starting Number"/>
        <s v="Gift Card Name"/>
        <s v="Gift Card Category"/>
        <s v="Ending No"/>
        <s v="Rate"/>
        <s v="Variant id"/>
        <s v="Amount"/>
      </sharedItems>
    </cacheField>
    <cacheField name="Testing Type" numFmtId="0">
      <sharedItems count="5">
        <s v="UI"/>
        <s v="Validations"/>
        <s v="Functional"/>
        <s v="Integration"/>
        <s v="Usability"/>
      </sharedItems>
    </cacheField>
    <cacheField name="Testing Group" numFmtId="0">
      <sharedItems containsBlank="1" count="3">
        <s v="Smoke"/>
        <s v="Regression"/>
        <m/>
      </sharedItems>
    </cacheField>
    <cacheField name="Severity" numFmtId="0">
      <sharedItems count="3">
        <s v="Medium"/>
        <s v="low"/>
        <s v="High"/>
      </sharedItems>
    </cacheField>
    <cacheField name="Test Description" numFmtId="0">
      <sharedItems count="51">
        <s v="Verify that the page loads correctly without any UI issues."/>
        <s v="Verify all fields and buttons UI"/>
        <s v="Verify Gift Card type drop-down"/>
        <s v="Verify Reference number field"/>
        <s v="Verify item Id Drop-down"/>
        <s v="Verify Variant ID drop-down"/>
        <s v="Verify Denomination field"/>
        <s v="Verify Number of gift card issued field"/>
        <s v="Verify Expiry date field"/>
        <s v="Verify Customer Account drop-down"/>
        <s v="Verify Customer Name/Mobile Number field"/>
        <s v="Verify Store field"/>
        <s v="Validate add Process"/>
        <s v="Verify Quantity field"/>
        <s v="Validate Starting number field"/>
        <s v="Validate starting number field limit"/>
        <s v="Verify Gift card Name field"/>
        <s v="Verify Gift Card category"/>
        <s v="Verify Ending Number"/>
        <s v="Verify Rate field"/>
        <s v="Verify Amount = rate * quantity"/>
        <s v="Verify GV Validity date"/>
        <s v="Verify Save button"/>
        <s v="Verify Cancel process"/>
        <s v="Verify User Can perform sale gift card process with already used Gift card number"/>
        <s v="Verify Gift card creation-&quot;Customer account field &quot; if selected by user"/>
        <s v="Verify Gift card creation-Customer account field if not added by user"/>
        <s v="Verify Stores"/>
        <s v="Verify User Can perform payment by cash"/>
        <s v="Verify User Can perform payment by card"/>
        <s v="Verify User Can perform payment by UPI"/>
        <s v="Verify User Can perform payment by advance"/>
        <s v="Verify working of payment mode back button"/>
        <s v="Verify User can sale expired GC"/>
        <s v="Verify Gift Card generation Process for Paper gift card"/>
        <s v="Verify rate field in paper Gift card Case"/>
        <s v="Verify paper Gift Card POS Reflection"/>
        <s v="Verify Behavior if user clicked go to payment without adding sale bill"/>
        <s v="Verify Mandatory fields are Marked with asterik"/>
        <s v="check behavior without adding Starting number field"/>
        <s v="Verify PAN card field for Tax Page"/>
        <s v="Verify Cash limit"/>
        <s v="Verify Tax information Page"/>
        <s v="Verify back button functionality"/>
        <s v="Verify Advance Utilization for GC Creation"/>
        <s v="Validate Number sequence For GC"/>
        <s v="Verify that the Variant ID drop-down is cleared after changing the Item ID."/>
        <s v="Verify Denomination field accepting zero (0)"/>
        <s v="Verify Ending Number updating after user change quantity"/>
        <s v="Verify Amount updating after user change quantity"/>
        <s v="Verify print format"/>
      </sharedItems>
    </cacheField>
    <cacheField name="Steps" numFmtId="0">
      <sharedItems containsBlank="1" count="2" longText="1">
        <m/>
        <s v="1.Open Gift Card details page &amp; Click on generate Gift card._x000a_2.Select Gift Card type as paper gift card_x000a_3.Add item &amp; Variant Id_x000a_4.Add denomination_x000a_5.Add No of gift card and proceed_x000a_6.On Gift card Sale bill PEWS-click on add_x000a_7.Add require data with rate and click on save"/>
      </sharedItems>
    </cacheField>
    <cacheField name="Expected Result" numFmtId="0">
      <sharedItems count="51" longText="1">
        <s v="The page should load all elements correctly without errors."/>
        <s v="All Input fields and buttons should be well aligned as per figma-i.customer Name ii.store iii.Net amount iv. Remark"/>
        <s v="Drop-down should be clickable with hard-coded options-1.Physical Gift card 2.E-Gift card 3.Paper Gift card 4.Auto generated"/>
        <s v="Should accept integer only"/>
        <s v="GC item category vise Item id should reflect"/>
        <s v="According to item release product variant should reflect"/>
        <s v="User will get denomination value as per setted variant value and it should not be editable in physical gift card case"/>
        <s v="Number of gift card field should be accept only integer values, negative value should not allow"/>
        <s v="1.Expiry date should be reflect first according to item expiry date._x000a_2.If Expiry date of item is not given then it will consider from as per jewellery parameter setting."/>
        <s v="Should reflect all available customers from account receivable -&gt; all customers_x000a_"/>
        <s v="Customer Name/Mobile Number will get as per selection of customer"/>
        <s v="User will get From cash registry location (store from which user logged in will reflect)"/>
        <s v="After clicking on add button gift voucher pop-Up will reflect with-Quantity, Starting Number,Gift Card Name,Gift Card Category,Ending No,Rate,Amount,GV Validity Date fields."/>
        <s v="1. User should able to add numberic data_x000a_2. Shouldn't add negative and alpha numeric values_x000a_3. shouldn't be zero (0)"/>
        <s v="User should be able to add starting number of Gift Card"/>
        <s v="startring number field should have limit"/>
        <s v="As per 'starting number' gift card name will show.This is non editable field."/>
        <s v="As per &quot;starting number&quot; gift card category will show.This is non editable field."/>
        <s v="As per the starting number and quantity, the ending number will be shown."/>
        <s v="As per Gift card rate will be display."/>
        <s v="In amount field value will reflect as per Rate * quantity"/>
        <s v="GV validity will reflect as per item validity_x000a_GV validity = current date + (Expiry Days against item Id if set / jewellery parameter Gift card Expiry Days)"/>
        <s v="Button should clickable and after clicking detailed line will reflect on Gift Card sale bill page"/>
        <s v="After Clicking on cancel button user will not able to proceed and navigate to home page and clear entered data"/>
        <s v="User should not allow already used GC number and User will get error as &quot;gift Card is already issued.&quot;"/>
        <s v="If the user selects a customer during gift card generation, the gift card can only be sold to that specific customer"/>
        <s v="If the user hasn't selects a customer during gift card generation, the gift card can be sold to that any customer"/>
        <s v="User should be able to issue gift card only for that specific store"/>
        <s v="user should make payment by cash"/>
        <s v="user should make payment by card"/>
        <s v="user should make payment by UPI"/>
        <s v="user should make payment by using advance"/>
        <s v="after clicking on payment mode back button it should show previous page (GC sale bill)"/>
        <s v="User Shouldn't sale expired gift card"/>
        <s v="1.Generate Gift Card popUp will reflect with fields-Gift card type, reference number,item id , variant id, denomination,no of gift card issued,Expiry date and customer account._x000a_2.Should be selectable_x000a_3.User should able to add item and variant id_x000a_4.User should be able to add/edit value for denomination feild(Paper Gift card)._x000a_5.As per added information it will proceed_x000a_6.User will get gift voucher popup_x000a_7.Paper gift card case rate Should be editable and after clicking on save it will navigate to home page ."/>
        <s v="If user changed rate from POS Rate field that should be reflect in D POS"/>
        <s v="As per created gift card all data should Reflect in POS from D POS"/>
        <s v="User Shouldn't go for further process will get error as&quot;Please add data&quot;"/>
        <s v="All Mandatory fields should be marked with asterik"/>
        <s v="User should get error as&quot;Please enter starting number&quot;"/>
        <s v="The pancard should be below mentioned format :_x000a_First 5 characters: alphabets (e.g., ABCXY)_x000a_Next 4 characters: digits (e.g., 1116)_x000a_Last 1 character: alphabet (e.g., G)_x000a_EX :&quot;ABCXY1116G&quot;"/>
        <s v="If user crossed daily cash limit then user should not able to proceed by cash"/>
        <s v="If User creating GC more than 2 lakhs amount user will get Tax information Page User Need to attache atleast i.Pan card  ii.form 60 iii.form 61 and validate"/>
        <s v="If the user enters PAN card details with an attachment, validates it, and moves to the payment mode, clicking the back button from the payment mode should redirect the user to the PAN details page, and the entered data should remain intact"/>
        <s v="User can utilize URD and blanket advance for GV sale process"/>
        <s v="User will get As per selected Item name Number sequence"/>
        <s v="If the user selects an item ID and a corresponding variant based on that item ID, the variant field should be cleared whenever the item ID is changed"/>
        <s v="Denomination field should not accept zero (0) for both physical and paper gift card"/>
        <s v="Based on the starting number and quantity, the ending number will be displayed. If the user changes the quantity after scanning the GC, the ending number should be updated accordingly"/>
        <s v="Based on the rate and quantity, the amount will be displayed. If the user changes the quantity after scanning the GC, the amount should be updated accordingly"/>
        <s v="All details should reflect from gift sale bill"/>
      </sharedItems>
    </cacheField>
    <cacheField name="Actual Status_x000a_10/07/2024" numFmtId="0">
      <sharedItems containsBlank="1" count="9">
        <s v="Add button + icon is not awailable(All browser)"/>
        <s v="Remark Feild alignment is not as per figma"/>
        <s v="As Expected"/>
        <s v="Accepting Characters , negative number also"/>
        <s v="accepting any value : ex GCG10000532354894651451656653156132545612"/>
        <m/>
        <s v="7.Rate is not editable in POS"/>
        <s v="Unable to Edit Rate"/>
        <s v="Not getting Page for upload pan and adhaar for more than 2 lakhs gift card value"/>
      </sharedItems>
    </cacheField>
    <cacheField name="Actual Status_x000a_10/13/2024" numFmtId="0">
      <sharedItems containsBlank="1" count="18">
        <s v="As Expected"/>
        <m/>
        <s v="Reference number field accepting -ve value, character and special characters"/>
        <s v="Denomination field is editable in case of physical gift card case"/>
        <s v="As per document value column Item Id should reflect in gift card name field"/>
        <s v="For physical gift card Fetching wrong GV validity date."/>
        <s v="Error should be meaningful if user reissue any GC. _x000a_&quot;Gift Card is already issued.&quot;"/>
        <s v="The user can issue a GC to any customer, even if the GC was generated for a specific customer"/>
        <s v="payment mode back button not present"/>
        <s v="user is able to issue expired GC, and Once it is issued it is updating expiry date in D365 against that GC"/>
        <s v="For paper gift card Fetching wrong GV validity date."/>
        <s v="If the user enters PAN card details with an attachment, validates it, and moves to the payment mode, clicking the back button from the payment mode should redirect the user to the PAN details page, and the entered data should remain intact"/>
        <s v="For URD advance getting posting error_x000a_00000048-090688"/>
        <s v="When the user selects an item ID and a corresponding variant based on that item ID, the variant field does not clear when the item ID is changed"/>
        <s v="Denomination field should not accept zero (0) for both physical and paper gift card_x000a_GS0320 / GCG1000074"/>
        <s v="If the user changes the quantity after scanning the GC, the ending number not updating"/>
        <s v="If the user changes the quantity after scanning the GC, the amount not updating"/>
        <s v="On print format Net amount is wrong(in numbers and in words)_x000a_Amount paid by payment method reflecting wrong amount"/>
      </sharedItems>
    </cacheField>
    <cacheField name="Status:10/07/2024" numFmtId="0">
      <sharedItems containsBlank="1" count="4">
        <s v="Fail"/>
        <s v="Pass"/>
        <m/>
        <s v="Pending"/>
      </sharedItems>
    </cacheField>
    <cacheField name="Status:_x000a_10/13/2024" numFmtId="0">
      <sharedItems count="4">
        <s v="Pass"/>
        <s v="Need to discuss"/>
        <s v="Fail"/>
        <s v="Suggestion"/>
      </sharedItems>
    </cacheField>
    <cacheField name="Screenshot_x000a_10/07/2024" numFmtId="0">
      <sharedItems containsBlank="1" count="6">
        <s v="SS!A1"/>
        <s v="SS!A70"/>
        <m/>
        <s v="SS!AT3"/>
        <s v="SS!A288"/>
        <s v="gift voucher"/>
      </sharedItems>
    </cacheField>
    <cacheField name="Screenshot_x000a_10/13/2024" numFmtId="0">
      <sharedItems containsBlank="1" count="16">
        <m/>
        <s v="SS1!A2"/>
        <s v="https://share.nmblc.cloud/bc67dcb8"/>
        <s v="SS1!A4"/>
        <s v="SS1!A6"/>
        <s v="SS1!A8"/>
        <s v="gift voucher"/>
        <s v="SS1!A10"/>
        <s v="SS1!A12"/>
        <s v="SS1!A14"/>
        <s v="https://share.nmblc.cloud/5bc6d9df"/>
        <s v="SS1!A18"/>
        <s v="https://share.nmblc.cloud/3c8fb9a8"/>
        <s v="https://share.nmblc.cloud/fe660b20"/>
        <s v="https://share.nmblc.cloud/930fb77f"/>
        <s v="SS1!A20"/>
      </sharedItems>
    </cacheField>
    <cacheField name="Actual Status_x000a_10/17/2024" numFmtId="0">
      <sharedItems containsBlank="1" count="11">
        <s v="As Expected"/>
        <s v="Remark field Text box size is large and there is no Provision For save remark, unable to Save remarrk"/>
        <s v="Suggestion"/>
        <s v="BA Comment:As per jewellery parameter gift card item name show "/>
        <s v="BA &amp; dev:Deffered"/>
        <s v="BA:Not required"/>
        <s v="Still Persist"/>
        <s v="BA:User can issue expired gift card but user can not redeem the expired gift acrd.Not a bug. "/>
        <s v="BA:This is deferred."/>
        <s v="CR"/>
        <m/>
      </sharedItems>
    </cacheField>
    <cacheField name="Final Testing:10/17/2024" numFmtId="0">
      <sharedItems count="5">
        <s v="Pass"/>
        <s v="Need to discuss"/>
        <s v="Suggestion"/>
        <s v="Deferred"/>
        <s v="Not required"/>
      </sharedItems>
    </cacheField>
    <cacheField name="Screenshot_x000a_10/17/2024" numFmtId="0">
      <sharedItems containsBlank="1" count="3">
        <m/>
        <s v="SS1!J17"/>
        <s v="https://share.nmblc.cloud/1ce96271"/>
      </sharedItems>
    </cacheField>
    <cacheField name="Actual Status_x000a_10/20/2024" numFmtId="0">
      <sharedItems containsBlank="1" count="2">
        <s v="As Expected"/>
        <m/>
      </sharedItems>
    </cacheField>
    <cacheField name="Final Testing:_x000a_10/20/2024" numFmtId="0">
      <sharedItems containsBlank="1" count="5">
        <s v="Pass"/>
        <s v="Suggestion"/>
        <s v="Deferred"/>
        <s v="Need to discuss"/>
        <m u="1"/>
      </sharedItems>
    </cacheField>
    <cacheField name="Screenshot_x000a_10/20/2024" numFmtId="0">
      <sharedItems containsBlank="1" count="2">
        <m/>
        <s v="https://share.nmblc.cloud/f960ec6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
  <r>
    <x v="0"/>
    <x v="0"/>
    <x v="0"/>
    <x v="0"/>
    <x v="0"/>
    <x v="0"/>
    <x v="0"/>
    <x v="0"/>
    <x v="0"/>
    <x v="0"/>
    <x v="0"/>
    <x v="0"/>
    <x v="0"/>
    <x v="0"/>
    <x v="0"/>
  </r>
  <r>
    <x v="1"/>
    <x v="1"/>
    <x v="0"/>
    <x v="0"/>
    <x v="0"/>
    <x v="0"/>
    <x v="0"/>
    <x v="0"/>
    <x v="1"/>
    <x v="0"/>
    <x v="0"/>
    <x v="0"/>
    <x v="0"/>
    <x v="0"/>
    <x v="0"/>
  </r>
  <r>
    <x v="2"/>
    <x v="2"/>
    <x v="0"/>
    <x v="0"/>
    <x v="0"/>
    <x v="0"/>
    <x v="0"/>
    <x v="0"/>
    <x v="2"/>
    <x v="0"/>
    <x v="0"/>
    <x v="0"/>
    <x v="0"/>
    <x v="0"/>
    <x v="0"/>
  </r>
  <r>
    <x v="3"/>
    <x v="3"/>
    <x v="0"/>
    <x v="0"/>
    <x v="0"/>
    <x v="0"/>
    <x v="1"/>
    <x v="1"/>
    <x v="3"/>
    <x v="0"/>
    <x v="0"/>
    <x v="0"/>
    <x v="0"/>
    <x v="0"/>
    <x v="0"/>
  </r>
  <r>
    <x v="4"/>
    <x v="4"/>
    <x v="0"/>
    <x v="0"/>
    <x v="0"/>
    <x v="0"/>
    <x v="1"/>
    <x v="1"/>
    <x v="4"/>
    <x v="0"/>
    <x v="0"/>
    <x v="0"/>
    <x v="0"/>
    <x v="0"/>
    <x v="0"/>
  </r>
  <r>
    <x v="5"/>
    <x v="5"/>
    <x v="0"/>
    <x v="0"/>
    <x v="0"/>
    <x v="0"/>
    <x v="1"/>
    <x v="1"/>
    <x v="4"/>
    <x v="0"/>
    <x v="0"/>
    <x v="0"/>
    <x v="0"/>
    <x v="0"/>
    <x v="0"/>
  </r>
</pivotCacheRecords>
</file>

<file path=xl/pivotCache/pivotCacheRecords2.xml><?xml version="1.0" encoding="utf-8"?>
<pivotCacheRecords xmlns="http://schemas.openxmlformats.org/spreadsheetml/2006/main" xmlns:r="http://schemas.openxmlformats.org/officeDocument/2006/relationships" count="16">
  <r>
    <x v="0"/>
    <x v="0"/>
    <x v="0"/>
    <x v="0"/>
    <x v="0"/>
    <x v="0"/>
    <x v="0"/>
    <x v="0"/>
    <x v="0"/>
    <x v="0"/>
    <x v="0"/>
    <x v="0"/>
    <x v="0"/>
    <x v="0"/>
    <x v="0"/>
    <x v="0"/>
  </r>
  <r>
    <x v="1"/>
    <x v="1"/>
    <x v="0"/>
    <x v="0"/>
    <x v="0"/>
    <x v="0"/>
    <x v="1"/>
    <x v="1"/>
    <x v="1"/>
    <x v="0"/>
    <x v="0"/>
    <x v="1"/>
    <x v="0"/>
    <x v="0"/>
    <x v="0"/>
    <x v="0"/>
  </r>
  <r>
    <x v="2"/>
    <x v="2"/>
    <x v="0"/>
    <x v="1"/>
    <x v="1"/>
    <x v="0"/>
    <x v="1"/>
    <x v="1"/>
    <x v="2"/>
    <x v="0"/>
    <x v="0"/>
    <x v="2"/>
    <x v="0"/>
    <x v="0"/>
    <x v="0"/>
    <x v="0"/>
  </r>
  <r>
    <x v="3"/>
    <x v="3"/>
    <x v="0"/>
    <x v="1"/>
    <x v="1"/>
    <x v="1"/>
    <x v="1"/>
    <x v="1"/>
    <x v="3"/>
    <x v="0"/>
    <x v="0"/>
    <x v="3"/>
    <x v="0"/>
    <x v="0"/>
    <x v="0"/>
    <x v="0"/>
  </r>
  <r>
    <x v="4"/>
    <x v="4"/>
    <x v="0"/>
    <x v="1"/>
    <x v="1"/>
    <x v="0"/>
    <x v="2"/>
    <x v="0"/>
    <x v="4"/>
    <x v="0"/>
    <x v="0"/>
    <x v="4"/>
    <x v="0"/>
    <x v="0"/>
    <x v="0"/>
    <x v="0"/>
  </r>
  <r>
    <x v="5"/>
    <x v="5"/>
    <x v="0"/>
    <x v="0"/>
    <x v="0"/>
    <x v="0"/>
    <x v="2"/>
    <x v="2"/>
    <x v="5"/>
    <x v="0"/>
    <x v="0"/>
    <x v="5"/>
    <x v="0"/>
    <x v="0"/>
    <x v="0"/>
    <x v="0"/>
  </r>
  <r>
    <x v="6"/>
    <x v="6"/>
    <x v="0"/>
    <x v="1"/>
    <x v="1"/>
    <x v="2"/>
    <x v="0"/>
    <x v="0"/>
    <x v="6"/>
    <x v="0"/>
    <x v="0"/>
    <x v="6"/>
    <x v="0"/>
    <x v="0"/>
    <x v="0"/>
    <x v="0"/>
  </r>
  <r>
    <x v="7"/>
    <x v="7"/>
    <x v="0"/>
    <x v="1"/>
    <x v="1"/>
    <x v="1"/>
    <x v="2"/>
    <x v="2"/>
    <x v="7"/>
    <x v="0"/>
    <x v="0"/>
    <x v="7"/>
    <x v="0"/>
    <x v="0"/>
    <x v="0"/>
    <x v="0"/>
  </r>
  <r>
    <x v="8"/>
    <x v="8"/>
    <x v="0"/>
    <x v="1"/>
    <x v="1"/>
    <x v="3"/>
    <x v="1"/>
    <x v="1"/>
    <x v="8"/>
    <x v="0"/>
    <x v="0"/>
    <x v="8"/>
    <x v="0"/>
    <x v="0"/>
    <x v="0"/>
    <x v="0"/>
  </r>
  <r>
    <x v="9"/>
    <x v="9"/>
    <x v="0"/>
    <x v="1"/>
    <x v="1"/>
    <x v="1"/>
    <x v="1"/>
    <x v="1"/>
    <x v="9"/>
    <x v="0"/>
    <x v="0"/>
    <x v="9"/>
    <x v="0"/>
    <x v="0"/>
    <x v="0"/>
    <x v="0"/>
  </r>
  <r>
    <x v="10"/>
    <x v="10"/>
    <x v="0"/>
    <x v="1"/>
    <x v="1"/>
    <x v="1"/>
    <x v="2"/>
    <x v="2"/>
    <x v="10"/>
    <x v="0"/>
    <x v="0"/>
    <x v="10"/>
    <x v="0"/>
    <x v="0"/>
    <x v="0"/>
    <x v="0"/>
  </r>
  <r>
    <x v="11"/>
    <x v="11"/>
    <x v="0"/>
    <x v="0"/>
    <x v="0"/>
    <x v="0"/>
    <x v="1"/>
    <x v="1"/>
    <x v="11"/>
    <x v="0"/>
    <x v="0"/>
    <x v="11"/>
    <x v="0"/>
    <x v="0"/>
    <x v="0"/>
    <x v="0"/>
  </r>
  <r>
    <x v="12"/>
    <x v="12"/>
    <x v="0"/>
    <x v="0"/>
    <x v="0"/>
    <x v="0"/>
    <x v="1"/>
    <x v="1"/>
    <x v="12"/>
    <x v="0"/>
    <x v="0"/>
    <x v="1"/>
    <x v="0"/>
    <x v="0"/>
    <x v="0"/>
    <x v="0"/>
  </r>
  <r>
    <x v="13"/>
    <x v="13"/>
    <x v="0"/>
    <x v="1"/>
    <x v="1"/>
    <x v="0"/>
    <x v="1"/>
    <x v="1"/>
    <x v="13"/>
    <x v="0"/>
    <x v="0"/>
    <x v="12"/>
    <x v="0"/>
    <x v="0"/>
    <x v="0"/>
    <x v="0"/>
  </r>
  <r>
    <x v="14"/>
    <x v="14"/>
    <x v="0"/>
    <x v="1"/>
    <x v="1"/>
    <x v="0"/>
    <x v="1"/>
    <x v="1"/>
    <x v="14"/>
    <x v="0"/>
    <x v="0"/>
    <x v="13"/>
    <x v="0"/>
    <x v="0"/>
    <x v="0"/>
    <x v="0"/>
  </r>
  <r>
    <x v="15"/>
    <x v="15"/>
    <x v="0"/>
    <x v="1"/>
    <x v="1"/>
    <x v="1"/>
    <x v="1"/>
    <x v="1"/>
    <x v="15"/>
    <x v="0"/>
    <x v="0"/>
    <x v="14"/>
    <x v="0"/>
    <x v="0"/>
    <x v="0"/>
    <x v="0"/>
  </r>
</pivotCacheRecords>
</file>

<file path=xl/pivotCache/pivotCacheRecords3.xml><?xml version="1.0" encoding="utf-8"?>
<pivotCacheRecords xmlns="http://schemas.openxmlformats.org/spreadsheetml/2006/main" xmlns:r="http://schemas.openxmlformats.org/officeDocument/2006/relationships" count="51">
  <r>
    <x v="0"/>
    <x v="0"/>
    <x v="0"/>
    <x v="0"/>
    <x v="0"/>
    <x v="0"/>
    <x v="0"/>
    <x v="0"/>
    <x v="0"/>
    <x v="0"/>
    <x v="0"/>
    <x v="0"/>
    <x v="0"/>
    <x v="0"/>
    <x v="0"/>
    <x v="0"/>
    <x v="0"/>
    <x v="0"/>
    <x v="0"/>
  </r>
  <r>
    <x v="1"/>
    <x v="0"/>
    <x v="0"/>
    <x v="0"/>
    <x v="0"/>
    <x v="0"/>
    <x v="0"/>
    <x v="0"/>
    <x v="0"/>
    <x v="0"/>
    <x v="1"/>
    <x v="0"/>
    <x v="1"/>
    <x v="1"/>
    <x v="1"/>
    <x v="0"/>
    <x v="1"/>
    <x v="1"/>
    <x v="0"/>
  </r>
  <r>
    <x v="2"/>
    <x v="0"/>
    <x v="1"/>
    <x v="1"/>
    <x v="0"/>
    <x v="1"/>
    <x v="1"/>
    <x v="1"/>
    <x v="1"/>
    <x v="0"/>
    <x v="2"/>
    <x v="0"/>
    <x v="2"/>
    <x v="2"/>
    <x v="0"/>
    <x v="1"/>
    <x v="0"/>
    <x v="2"/>
    <x v="0"/>
  </r>
  <r>
    <x v="3"/>
    <x v="0"/>
    <x v="1"/>
    <x v="1"/>
    <x v="0"/>
    <x v="1"/>
    <x v="2"/>
    <x v="1"/>
    <x v="1"/>
    <x v="1"/>
    <x v="3"/>
    <x v="0"/>
    <x v="3"/>
    <x v="3"/>
    <x v="2"/>
    <x v="0"/>
    <x v="2"/>
    <x v="3"/>
    <x v="1"/>
  </r>
  <r>
    <x v="4"/>
    <x v="0"/>
    <x v="1"/>
    <x v="1"/>
    <x v="0"/>
    <x v="1"/>
    <x v="0"/>
    <x v="1"/>
    <x v="1"/>
    <x v="0"/>
    <x v="4"/>
    <x v="0"/>
    <x v="4"/>
    <x v="2"/>
    <x v="0"/>
    <x v="1"/>
    <x v="0"/>
    <x v="2"/>
    <x v="0"/>
  </r>
  <r>
    <x v="5"/>
    <x v="0"/>
    <x v="1"/>
    <x v="1"/>
    <x v="0"/>
    <x v="1"/>
    <x v="0"/>
    <x v="1"/>
    <x v="1"/>
    <x v="0"/>
    <x v="5"/>
    <x v="0"/>
    <x v="5"/>
    <x v="2"/>
    <x v="0"/>
    <x v="1"/>
    <x v="0"/>
    <x v="2"/>
    <x v="0"/>
  </r>
  <r>
    <x v="6"/>
    <x v="0"/>
    <x v="1"/>
    <x v="1"/>
    <x v="0"/>
    <x v="1"/>
    <x v="3"/>
    <x v="1"/>
    <x v="1"/>
    <x v="0"/>
    <x v="6"/>
    <x v="0"/>
    <x v="6"/>
    <x v="2"/>
    <x v="3"/>
    <x v="1"/>
    <x v="2"/>
    <x v="2"/>
    <x v="2"/>
  </r>
  <r>
    <x v="7"/>
    <x v="0"/>
    <x v="1"/>
    <x v="1"/>
    <x v="0"/>
    <x v="1"/>
    <x v="4"/>
    <x v="1"/>
    <x v="1"/>
    <x v="0"/>
    <x v="7"/>
    <x v="0"/>
    <x v="7"/>
    <x v="2"/>
    <x v="0"/>
    <x v="1"/>
    <x v="0"/>
    <x v="2"/>
    <x v="0"/>
  </r>
  <r>
    <x v="8"/>
    <x v="0"/>
    <x v="1"/>
    <x v="1"/>
    <x v="0"/>
    <x v="1"/>
    <x v="5"/>
    <x v="1"/>
    <x v="1"/>
    <x v="0"/>
    <x v="8"/>
    <x v="0"/>
    <x v="8"/>
    <x v="2"/>
    <x v="0"/>
    <x v="1"/>
    <x v="0"/>
    <x v="2"/>
    <x v="0"/>
  </r>
  <r>
    <x v="9"/>
    <x v="0"/>
    <x v="1"/>
    <x v="1"/>
    <x v="0"/>
    <x v="1"/>
    <x v="6"/>
    <x v="1"/>
    <x v="1"/>
    <x v="0"/>
    <x v="9"/>
    <x v="0"/>
    <x v="9"/>
    <x v="2"/>
    <x v="0"/>
    <x v="1"/>
    <x v="0"/>
    <x v="2"/>
    <x v="0"/>
  </r>
  <r>
    <x v="10"/>
    <x v="0"/>
    <x v="0"/>
    <x v="0"/>
    <x v="0"/>
    <x v="0"/>
    <x v="6"/>
    <x v="1"/>
    <x v="1"/>
    <x v="0"/>
    <x v="10"/>
    <x v="0"/>
    <x v="10"/>
    <x v="2"/>
    <x v="0"/>
    <x v="1"/>
    <x v="0"/>
    <x v="2"/>
    <x v="0"/>
  </r>
  <r>
    <x v="11"/>
    <x v="0"/>
    <x v="0"/>
    <x v="0"/>
    <x v="0"/>
    <x v="2"/>
    <x v="7"/>
    <x v="1"/>
    <x v="1"/>
    <x v="0"/>
    <x v="11"/>
    <x v="0"/>
    <x v="11"/>
    <x v="2"/>
    <x v="0"/>
    <x v="1"/>
    <x v="0"/>
    <x v="2"/>
    <x v="0"/>
  </r>
  <r>
    <x v="12"/>
    <x v="0"/>
    <x v="0"/>
    <x v="0"/>
    <x v="0"/>
    <x v="1"/>
    <x v="8"/>
    <x v="2"/>
    <x v="1"/>
    <x v="0"/>
    <x v="12"/>
    <x v="0"/>
    <x v="12"/>
    <x v="2"/>
    <x v="0"/>
    <x v="1"/>
    <x v="0"/>
    <x v="2"/>
    <x v="0"/>
  </r>
  <r>
    <x v="13"/>
    <x v="0"/>
    <x v="0"/>
    <x v="0"/>
    <x v="0"/>
    <x v="1"/>
    <x v="9"/>
    <x v="1"/>
    <x v="1"/>
    <x v="0"/>
    <x v="13"/>
    <x v="0"/>
    <x v="13"/>
    <x v="2"/>
    <x v="0"/>
    <x v="1"/>
    <x v="0"/>
    <x v="2"/>
    <x v="0"/>
  </r>
  <r>
    <x v="14"/>
    <x v="0"/>
    <x v="0"/>
    <x v="0"/>
    <x v="0"/>
    <x v="1"/>
    <x v="10"/>
    <x v="1"/>
    <x v="1"/>
    <x v="0"/>
    <x v="14"/>
    <x v="0"/>
    <x v="14"/>
    <x v="2"/>
    <x v="0"/>
    <x v="1"/>
    <x v="0"/>
    <x v="2"/>
    <x v="0"/>
  </r>
  <r>
    <x v="15"/>
    <x v="0"/>
    <x v="0"/>
    <x v="0"/>
    <x v="0"/>
    <x v="1"/>
    <x v="10"/>
    <x v="1"/>
    <x v="1"/>
    <x v="0"/>
    <x v="15"/>
    <x v="0"/>
    <x v="15"/>
    <x v="4"/>
    <x v="1"/>
    <x v="2"/>
    <x v="3"/>
    <x v="2"/>
    <x v="0"/>
  </r>
  <r>
    <x v="16"/>
    <x v="0"/>
    <x v="0"/>
    <x v="0"/>
    <x v="0"/>
    <x v="1"/>
    <x v="11"/>
    <x v="1"/>
    <x v="1"/>
    <x v="0"/>
    <x v="16"/>
    <x v="0"/>
    <x v="16"/>
    <x v="2"/>
    <x v="4"/>
    <x v="1"/>
    <x v="2"/>
    <x v="2"/>
    <x v="3"/>
  </r>
  <r>
    <x v="17"/>
    <x v="0"/>
    <x v="0"/>
    <x v="0"/>
    <x v="0"/>
    <x v="1"/>
    <x v="12"/>
    <x v="1"/>
    <x v="1"/>
    <x v="0"/>
    <x v="17"/>
    <x v="0"/>
    <x v="17"/>
    <x v="2"/>
    <x v="0"/>
    <x v="1"/>
    <x v="0"/>
    <x v="2"/>
    <x v="0"/>
  </r>
  <r>
    <x v="18"/>
    <x v="0"/>
    <x v="0"/>
    <x v="0"/>
    <x v="0"/>
    <x v="1"/>
    <x v="13"/>
    <x v="1"/>
    <x v="1"/>
    <x v="0"/>
    <x v="18"/>
    <x v="0"/>
    <x v="18"/>
    <x v="2"/>
    <x v="0"/>
    <x v="1"/>
    <x v="0"/>
    <x v="2"/>
    <x v="0"/>
  </r>
  <r>
    <x v="19"/>
    <x v="0"/>
    <x v="0"/>
    <x v="0"/>
    <x v="0"/>
    <x v="1"/>
    <x v="14"/>
    <x v="1"/>
    <x v="1"/>
    <x v="0"/>
    <x v="19"/>
    <x v="0"/>
    <x v="19"/>
    <x v="2"/>
    <x v="0"/>
    <x v="1"/>
    <x v="0"/>
    <x v="2"/>
    <x v="0"/>
  </r>
  <r>
    <x v="20"/>
    <x v="0"/>
    <x v="0"/>
    <x v="0"/>
    <x v="0"/>
    <x v="2"/>
    <x v="0"/>
    <x v="1"/>
    <x v="1"/>
    <x v="0"/>
    <x v="20"/>
    <x v="0"/>
    <x v="20"/>
    <x v="2"/>
    <x v="0"/>
    <x v="1"/>
    <x v="0"/>
    <x v="2"/>
    <x v="0"/>
  </r>
  <r>
    <x v="21"/>
    <x v="0"/>
    <x v="0"/>
    <x v="0"/>
    <x v="0"/>
    <x v="2"/>
    <x v="0"/>
    <x v="1"/>
    <x v="1"/>
    <x v="0"/>
    <x v="21"/>
    <x v="0"/>
    <x v="21"/>
    <x v="2"/>
    <x v="5"/>
    <x v="1"/>
    <x v="2"/>
    <x v="2"/>
    <x v="4"/>
  </r>
  <r>
    <x v="22"/>
    <x v="0"/>
    <x v="0"/>
    <x v="0"/>
    <x v="0"/>
    <x v="2"/>
    <x v="0"/>
    <x v="2"/>
    <x v="1"/>
    <x v="2"/>
    <x v="22"/>
    <x v="0"/>
    <x v="22"/>
    <x v="2"/>
    <x v="0"/>
    <x v="1"/>
    <x v="0"/>
    <x v="2"/>
    <x v="0"/>
  </r>
  <r>
    <x v="23"/>
    <x v="0"/>
    <x v="0"/>
    <x v="0"/>
    <x v="0"/>
    <x v="3"/>
    <x v="0"/>
    <x v="2"/>
    <x v="1"/>
    <x v="2"/>
    <x v="23"/>
    <x v="0"/>
    <x v="23"/>
    <x v="2"/>
    <x v="0"/>
    <x v="1"/>
    <x v="0"/>
    <x v="2"/>
    <x v="0"/>
  </r>
  <r>
    <x v="24"/>
    <x v="0"/>
    <x v="0"/>
    <x v="0"/>
    <x v="0"/>
    <x v="1"/>
    <x v="0"/>
    <x v="2"/>
    <x v="1"/>
    <x v="2"/>
    <x v="24"/>
    <x v="0"/>
    <x v="24"/>
    <x v="2"/>
    <x v="6"/>
    <x v="1"/>
    <x v="2"/>
    <x v="2"/>
    <x v="5"/>
  </r>
  <r>
    <x v="25"/>
    <x v="0"/>
    <x v="1"/>
    <x v="1"/>
    <x v="0"/>
    <x v="1"/>
    <x v="0"/>
    <x v="2"/>
    <x v="1"/>
    <x v="2"/>
    <x v="25"/>
    <x v="0"/>
    <x v="25"/>
    <x v="2"/>
    <x v="7"/>
    <x v="1"/>
    <x v="2"/>
    <x v="2"/>
    <x v="6"/>
  </r>
  <r>
    <x v="26"/>
    <x v="0"/>
    <x v="0"/>
    <x v="0"/>
    <x v="0"/>
    <x v="2"/>
    <x v="0"/>
    <x v="2"/>
    <x v="1"/>
    <x v="2"/>
    <x v="26"/>
    <x v="0"/>
    <x v="26"/>
    <x v="2"/>
    <x v="0"/>
    <x v="1"/>
    <x v="0"/>
    <x v="2"/>
    <x v="0"/>
  </r>
  <r>
    <x v="27"/>
    <x v="0"/>
    <x v="0"/>
    <x v="0"/>
    <x v="0"/>
    <x v="2"/>
    <x v="0"/>
    <x v="2"/>
    <x v="1"/>
    <x v="2"/>
    <x v="27"/>
    <x v="0"/>
    <x v="27"/>
    <x v="2"/>
    <x v="0"/>
    <x v="1"/>
    <x v="0"/>
    <x v="2"/>
    <x v="0"/>
  </r>
  <r>
    <x v="28"/>
    <x v="0"/>
    <x v="0"/>
    <x v="0"/>
    <x v="0"/>
    <x v="4"/>
    <x v="0"/>
    <x v="2"/>
    <x v="1"/>
    <x v="2"/>
    <x v="28"/>
    <x v="0"/>
    <x v="28"/>
    <x v="2"/>
    <x v="0"/>
    <x v="1"/>
    <x v="0"/>
    <x v="2"/>
    <x v="0"/>
  </r>
  <r>
    <x v="29"/>
    <x v="0"/>
    <x v="0"/>
    <x v="0"/>
    <x v="0"/>
    <x v="4"/>
    <x v="0"/>
    <x v="2"/>
    <x v="1"/>
    <x v="2"/>
    <x v="29"/>
    <x v="0"/>
    <x v="29"/>
    <x v="2"/>
    <x v="0"/>
    <x v="1"/>
    <x v="0"/>
    <x v="2"/>
    <x v="0"/>
  </r>
  <r>
    <x v="30"/>
    <x v="0"/>
    <x v="0"/>
    <x v="0"/>
    <x v="0"/>
    <x v="4"/>
    <x v="0"/>
    <x v="2"/>
    <x v="1"/>
    <x v="2"/>
    <x v="30"/>
    <x v="0"/>
    <x v="30"/>
    <x v="2"/>
    <x v="0"/>
    <x v="1"/>
    <x v="0"/>
    <x v="2"/>
    <x v="0"/>
  </r>
  <r>
    <x v="31"/>
    <x v="0"/>
    <x v="0"/>
    <x v="0"/>
    <x v="0"/>
    <x v="4"/>
    <x v="0"/>
    <x v="2"/>
    <x v="1"/>
    <x v="2"/>
    <x v="31"/>
    <x v="0"/>
    <x v="31"/>
    <x v="2"/>
    <x v="0"/>
    <x v="1"/>
    <x v="0"/>
    <x v="2"/>
    <x v="0"/>
  </r>
  <r>
    <x v="32"/>
    <x v="0"/>
    <x v="0"/>
    <x v="0"/>
    <x v="0"/>
    <x v="4"/>
    <x v="0"/>
    <x v="2"/>
    <x v="1"/>
    <x v="1"/>
    <x v="32"/>
    <x v="0"/>
    <x v="32"/>
    <x v="5"/>
    <x v="8"/>
    <x v="2"/>
    <x v="2"/>
    <x v="2"/>
    <x v="7"/>
  </r>
  <r>
    <x v="33"/>
    <x v="0"/>
    <x v="0"/>
    <x v="0"/>
    <x v="0"/>
    <x v="2"/>
    <x v="0"/>
    <x v="2"/>
    <x v="1"/>
    <x v="2"/>
    <x v="33"/>
    <x v="0"/>
    <x v="33"/>
    <x v="2"/>
    <x v="9"/>
    <x v="1"/>
    <x v="2"/>
    <x v="2"/>
    <x v="8"/>
  </r>
  <r>
    <x v="34"/>
    <x v="0"/>
    <x v="2"/>
    <x v="0"/>
    <x v="0"/>
    <x v="1"/>
    <x v="0"/>
    <x v="2"/>
    <x v="1"/>
    <x v="2"/>
    <x v="34"/>
    <x v="1"/>
    <x v="34"/>
    <x v="6"/>
    <x v="0"/>
    <x v="0"/>
    <x v="0"/>
    <x v="4"/>
    <x v="0"/>
  </r>
  <r>
    <x v="35"/>
    <x v="0"/>
    <x v="0"/>
    <x v="0"/>
    <x v="0"/>
    <x v="1"/>
    <x v="0"/>
    <x v="3"/>
    <x v="1"/>
    <x v="2"/>
    <x v="35"/>
    <x v="0"/>
    <x v="35"/>
    <x v="2"/>
    <x v="0"/>
    <x v="1"/>
    <x v="0"/>
    <x v="2"/>
    <x v="0"/>
  </r>
  <r>
    <x v="36"/>
    <x v="0"/>
    <x v="0"/>
    <x v="0"/>
    <x v="0"/>
    <x v="0"/>
    <x v="0"/>
    <x v="3"/>
    <x v="1"/>
    <x v="0"/>
    <x v="36"/>
    <x v="0"/>
    <x v="36"/>
    <x v="7"/>
    <x v="10"/>
    <x v="3"/>
    <x v="2"/>
    <x v="2"/>
    <x v="9"/>
  </r>
  <r>
    <x v="37"/>
    <x v="0"/>
    <x v="0"/>
    <x v="0"/>
    <x v="0"/>
    <x v="2"/>
    <x v="0"/>
    <x v="4"/>
    <x v="1"/>
    <x v="1"/>
    <x v="37"/>
    <x v="0"/>
    <x v="37"/>
    <x v="2"/>
    <x v="0"/>
    <x v="1"/>
    <x v="0"/>
    <x v="2"/>
    <x v="0"/>
  </r>
  <r>
    <x v="38"/>
    <x v="0"/>
    <x v="0"/>
    <x v="0"/>
    <x v="0"/>
    <x v="0"/>
    <x v="0"/>
    <x v="0"/>
    <x v="0"/>
    <x v="0"/>
    <x v="38"/>
    <x v="0"/>
    <x v="38"/>
    <x v="2"/>
    <x v="0"/>
    <x v="1"/>
    <x v="0"/>
    <x v="2"/>
    <x v="0"/>
  </r>
  <r>
    <x v="39"/>
    <x v="0"/>
    <x v="0"/>
    <x v="0"/>
    <x v="0"/>
    <x v="2"/>
    <x v="10"/>
    <x v="4"/>
    <x v="1"/>
    <x v="0"/>
    <x v="39"/>
    <x v="0"/>
    <x v="39"/>
    <x v="2"/>
    <x v="0"/>
    <x v="1"/>
    <x v="0"/>
    <x v="2"/>
    <x v="0"/>
  </r>
  <r>
    <x v="40"/>
    <x v="0"/>
    <x v="0"/>
    <x v="0"/>
    <x v="0"/>
    <x v="2"/>
    <x v="10"/>
    <x v="1"/>
    <x v="1"/>
    <x v="2"/>
    <x v="40"/>
    <x v="0"/>
    <x v="40"/>
    <x v="8"/>
    <x v="0"/>
    <x v="0"/>
    <x v="0"/>
    <x v="5"/>
    <x v="0"/>
  </r>
  <r>
    <x v="41"/>
    <x v="0"/>
    <x v="0"/>
    <x v="0"/>
    <x v="0"/>
    <x v="2"/>
    <x v="0"/>
    <x v="2"/>
    <x v="1"/>
    <x v="2"/>
    <x v="41"/>
    <x v="0"/>
    <x v="41"/>
    <x v="2"/>
    <x v="0"/>
    <x v="1"/>
    <x v="0"/>
    <x v="2"/>
    <x v="0"/>
  </r>
  <r>
    <x v="42"/>
    <x v="0"/>
    <x v="0"/>
    <x v="0"/>
    <x v="0"/>
    <x v="2"/>
    <x v="0"/>
    <x v="2"/>
    <x v="1"/>
    <x v="2"/>
    <x v="42"/>
    <x v="0"/>
    <x v="42"/>
    <x v="8"/>
    <x v="1"/>
    <x v="0"/>
    <x v="0"/>
    <x v="5"/>
    <x v="0"/>
  </r>
  <r>
    <x v="43"/>
    <x v="0"/>
    <x v="0"/>
    <x v="0"/>
    <x v="0"/>
    <x v="2"/>
    <x v="0"/>
    <x v="2"/>
    <x v="1"/>
    <x v="0"/>
    <x v="43"/>
    <x v="0"/>
    <x v="43"/>
    <x v="5"/>
    <x v="11"/>
    <x v="2"/>
    <x v="2"/>
    <x v="2"/>
    <x v="10"/>
  </r>
  <r>
    <x v="44"/>
    <x v="0"/>
    <x v="0"/>
    <x v="0"/>
    <x v="0"/>
    <x v="2"/>
    <x v="0"/>
    <x v="2"/>
    <x v="1"/>
    <x v="2"/>
    <x v="44"/>
    <x v="0"/>
    <x v="44"/>
    <x v="2"/>
    <x v="12"/>
    <x v="1"/>
    <x v="2"/>
    <x v="2"/>
    <x v="11"/>
  </r>
  <r>
    <x v="45"/>
    <x v="0"/>
    <x v="1"/>
    <x v="0"/>
    <x v="0"/>
    <x v="2"/>
    <x v="0"/>
    <x v="1"/>
    <x v="1"/>
    <x v="1"/>
    <x v="45"/>
    <x v="0"/>
    <x v="45"/>
    <x v="2"/>
    <x v="0"/>
    <x v="1"/>
    <x v="0"/>
    <x v="2"/>
    <x v="0"/>
  </r>
  <r>
    <x v="46"/>
    <x v="0"/>
    <x v="1"/>
    <x v="1"/>
    <x v="0"/>
    <x v="1"/>
    <x v="15"/>
    <x v="2"/>
    <x v="2"/>
    <x v="0"/>
    <x v="46"/>
    <x v="0"/>
    <x v="46"/>
    <x v="5"/>
    <x v="13"/>
    <x v="2"/>
    <x v="2"/>
    <x v="2"/>
    <x v="12"/>
  </r>
  <r>
    <x v="47"/>
    <x v="0"/>
    <x v="1"/>
    <x v="1"/>
    <x v="0"/>
    <x v="1"/>
    <x v="3"/>
    <x v="1"/>
    <x v="1"/>
    <x v="0"/>
    <x v="47"/>
    <x v="0"/>
    <x v="47"/>
    <x v="5"/>
    <x v="14"/>
    <x v="2"/>
    <x v="2"/>
    <x v="2"/>
    <x v="2"/>
  </r>
  <r>
    <x v="48"/>
    <x v="0"/>
    <x v="0"/>
    <x v="0"/>
    <x v="0"/>
    <x v="1"/>
    <x v="13"/>
    <x v="2"/>
    <x v="1"/>
    <x v="0"/>
    <x v="48"/>
    <x v="0"/>
    <x v="48"/>
    <x v="5"/>
    <x v="15"/>
    <x v="2"/>
    <x v="2"/>
    <x v="2"/>
    <x v="13"/>
  </r>
  <r>
    <x v="49"/>
    <x v="0"/>
    <x v="0"/>
    <x v="0"/>
    <x v="0"/>
    <x v="1"/>
    <x v="16"/>
    <x v="2"/>
    <x v="1"/>
    <x v="0"/>
    <x v="49"/>
    <x v="0"/>
    <x v="49"/>
    <x v="5"/>
    <x v="16"/>
    <x v="2"/>
    <x v="2"/>
    <x v="2"/>
    <x v="14"/>
  </r>
  <r>
    <x v="50"/>
    <x v="0"/>
    <x v="0"/>
    <x v="0"/>
    <x v="0"/>
    <x v="1"/>
    <x v="0"/>
    <x v="0"/>
    <x v="2"/>
    <x v="0"/>
    <x v="50"/>
    <x v="0"/>
    <x v="50"/>
    <x v="5"/>
    <x v="17"/>
    <x v="2"/>
    <x v="2"/>
    <x v="2"/>
    <x v="15"/>
  </r>
</pivotCacheRecords>
</file>

<file path=xl/pivotCache/pivotCacheRecords4.xml><?xml version="1.0" encoding="utf-8"?>
<pivotCacheRecords xmlns="http://schemas.openxmlformats.org/spreadsheetml/2006/main" xmlns:r="http://schemas.openxmlformats.org/officeDocument/2006/relationships" count="17">
  <r>
    <x v="0"/>
    <x v="0"/>
    <x v="0"/>
    <x v="0"/>
    <x v="0"/>
    <x v="0"/>
    <x v="0"/>
    <x v="0"/>
    <x v="0"/>
    <x v="0"/>
    <x v="0"/>
    <x v="0"/>
    <x v="0"/>
    <x v="0"/>
    <x v="0"/>
    <x v="0"/>
    <x v="0"/>
    <x v="0"/>
    <x v="0"/>
  </r>
  <r>
    <x v="1"/>
    <x v="1"/>
    <x v="0"/>
    <x v="0"/>
    <x v="0"/>
    <x v="0"/>
    <x v="1"/>
    <x v="1"/>
    <x v="1"/>
    <x v="0"/>
    <x v="0"/>
    <x v="1"/>
    <x v="0"/>
    <x v="0"/>
    <x v="0"/>
    <x v="1"/>
    <x v="0"/>
    <x v="0"/>
    <x v="0"/>
  </r>
  <r>
    <x v="2"/>
    <x v="2"/>
    <x v="0"/>
    <x v="1"/>
    <x v="1"/>
    <x v="0"/>
    <x v="1"/>
    <x v="1"/>
    <x v="2"/>
    <x v="0"/>
    <x v="0"/>
    <x v="2"/>
    <x v="1"/>
    <x v="0"/>
    <x v="0"/>
    <x v="2"/>
    <x v="0"/>
    <x v="1"/>
    <x v="1"/>
  </r>
  <r>
    <x v="3"/>
    <x v="3"/>
    <x v="0"/>
    <x v="1"/>
    <x v="1"/>
    <x v="1"/>
    <x v="1"/>
    <x v="1"/>
    <x v="3"/>
    <x v="0"/>
    <x v="0"/>
    <x v="3"/>
    <x v="1"/>
    <x v="0"/>
    <x v="0"/>
    <x v="3"/>
    <x v="0"/>
    <x v="1"/>
    <x v="0"/>
  </r>
  <r>
    <x v="4"/>
    <x v="4"/>
    <x v="0"/>
    <x v="1"/>
    <x v="1"/>
    <x v="0"/>
    <x v="2"/>
    <x v="0"/>
    <x v="4"/>
    <x v="0"/>
    <x v="0"/>
    <x v="4"/>
    <x v="0"/>
    <x v="0"/>
    <x v="0"/>
    <x v="4"/>
    <x v="0"/>
    <x v="1"/>
    <x v="0"/>
  </r>
  <r>
    <x v="5"/>
    <x v="5"/>
    <x v="0"/>
    <x v="0"/>
    <x v="0"/>
    <x v="0"/>
    <x v="2"/>
    <x v="2"/>
    <x v="5"/>
    <x v="0"/>
    <x v="0"/>
    <x v="5"/>
    <x v="0"/>
    <x v="1"/>
    <x v="0"/>
    <x v="1"/>
    <x v="0"/>
    <x v="2"/>
    <x v="2"/>
  </r>
  <r>
    <x v="6"/>
    <x v="6"/>
    <x v="0"/>
    <x v="1"/>
    <x v="1"/>
    <x v="2"/>
    <x v="0"/>
    <x v="0"/>
    <x v="6"/>
    <x v="0"/>
    <x v="0"/>
    <x v="6"/>
    <x v="0"/>
    <x v="0"/>
    <x v="0"/>
    <x v="5"/>
    <x v="0"/>
    <x v="1"/>
    <x v="0"/>
  </r>
  <r>
    <x v="7"/>
    <x v="7"/>
    <x v="0"/>
    <x v="1"/>
    <x v="1"/>
    <x v="1"/>
    <x v="2"/>
    <x v="2"/>
    <x v="7"/>
    <x v="0"/>
    <x v="0"/>
    <x v="7"/>
    <x v="1"/>
    <x v="0"/>
    <x v="0"/>
    <x v="6"/>
    <x v="0"/>
    <x v="1"/>
    <x v="1"/>
  </r>
  <r>
    <x v="8"/>
    <x v="8"/>
    <x v="0"/>
    <x v="1"/>
    <x v="1"/>
    <x v="3"/>
    <x v="1"/>
    <x v="1"/>
    <x v="8"/>
    <x v="0"/>
    <x v="0"/>
    <x v="8"/>
    <x v="1"/>
    <x v="0"/>
    <x v="0"/>
    <x v="7"/>
    <x v="0"/>
    <x v="1"/>
    <x v="1"/>
  </r>
  <r>
    <x v="9"/>
    <x v="9"/>
    <x v="0"/>
    <x v="1"/>
    <x v="1"/>
    <x v="1"/>
    <x v="1"/>
    <x v="1"/>
    <x v="9"/>
    <x v="0"/>
    <x v="0"/>
    <x v="9"/>
    <x v="0"/>
    <x v="0"/>
    <x v="0"/>
    <x v="1"/>
    <x v="0"/>
    <x v="3"/>
    <x v="0"/>
  </r>
  <r>
    <x v="10"/>
    <x v="10"/>
    <x v="0"/>
    <x v="0"/>
    <x v="1"/>
    <x v="1"/>
    <x v="2"/>
    <x v="2"/>
    <x v="10"/>
    <x v="0"/>
    <x v="0"/>
    <x v="10"/>
    <x v="2"/>
    <x v="0"/>
    <x v="0"/>
    <x v="1"/>
    <x v="0"/>
    <x v="4"/>
    <x v="0"/>
  </r>
  <r>
    <x v="11"/>
    <x v="11"/>
    <x v="0"/>
    <x v="0"/>
    <x v="0"/>
    <x v="0"/>
    <x v="1"/>
    <x v="1"/>
    <x v="11"/>
    <x v="0"/>
    <x v="0"/>
    <x v="11"/>
    <x v="0"/>
    <x v="0"/>
    <x v="0"/>
    <x v="1"/>
    <x v="0"/>
    <x v="0"/>
    <x v="0"/>
  </r>
  <r>
    <x v="12"/>
    <x v="12"/>
    <x v="0"/>
    <x v="0"/>
    <x v="0"/>
    <x v="0"/>
    <x v="1"/>
    <x v="1"/>
    <x v="12"/>
    <x v="0"/>
    <x v="0"/>
    <x v="1"/>
    <x v="0"/>
    <x v="0"/>
    <x v="0"/>
    <x v="1"/>
    <x v="0"/>
    <x v="0"/>
    <x v="0"/>
  </r>
  <r>
    <x v="13"/>
    <x v="13"/>
    <x v="0"/>
    <x v="1"/>
    <x v="1"/>
    <x v="0"/>
    <x v="1"/>
    <x v="1"/>
    <x v="13"/>
    <x v="0"/>
    <x v="0"/>
    <x v="12"/>
    <x v="2"/>
    <x v="0"/>
    <x v="0"/>
    <x v="8"/>
    <x v="0"/>
    <x v="1"/>
    <x v="3"/>
  </r>
  <r>
    <x v="14"/>
    <x v="14"/>
    <x v="0"/>
    <x v="1"/>
    <x v="1"/>
    <x v="0"/>
    <x v="1"/>
    <x v="1"/>
    <x v="14"/>
    <x v="0"/>
    <x v="0"/>
    <x v="13"/>
    <x v="2"/>
    <x v="0"/>
    <x v="0"/>
    <x v="8"/>
    <x v="0"/>
    <x v="1"/>
    <x v="4"/>
  </r>
  <r>
    <x v="15"/>
    <x v="15"/>
    <x v="0"/>
    <x v="1"/>
    <x v="1"/>
    <x v="1"/>
    <x v="1"/>
    <x v="1"/>
    <x v="15"/>
    <x v="0"/>
    <x v="0"/>
    <x v="14"/>
    <x v="0"/>
    <x v="0"/>
    <x v="0"/>
    <x v="1"/>
    <x v="0"/>
    <x v="5"/>
    <x v="0"/>
  </r>
  <r>
    <x v="16"/>
    <x v="16"/>
    <x v="0"/>
    <x v="1"/>
    <x v="1"/>
    <x v="1"/>
    <x v="1"/>
    <x v="1"/>
    <x v="16"/>
    <x v="0"/>
    <x v="0"/>
    <x v="15"/>
    <x v="2"/>
    <x v="2"/>
    <x v="0"/>
    <x v="9"/>
    <x v="0"/>
    <x v="1"/>
    <x v="5"/>
  </r>
</pivotCacheRecords>
</file>

<file path=xl/pivotCache/pivotCacheRecords5.xml><?xml version="1.0" encoding="utf-8"?>
<pivotCacheRecords xmlns="http://schemas.openxmlformats.org/spreadsheetml/2006/main" xmlns:r="http://schemas.openxmlformats.org/officeDocument/2006/relationships" count="51">
  <r>
    <x v="0"/>
    <x v="0"/>
    <x v="0"/>
    <x v="0"/>
    <x v="0"/>
    <x v="0"/>
    <x v="0"/>
    <x v="0"/>
    <x v="0"/>
    <x v="0"/>
    <x v="0"/>
    <x v="0"/>
    <x v="0"/>
    <x v="0"/>
    <x v="0"/>
    <x v="0"/>
    <x v="0"/>
    <x v="0"/>
    <x v="0"/>
    <x v="0"/>
    <x v="0"/>
    <x v="0"/>
  </r>
  <r>
    <x v="1"/>
    <x v="0"/>
    <x v="0"/>
    <x v="0"/>
    <x v="0"/>
    <x v="0"/>
    <x v="0"/>
    <x v="0"/>
    <x v="0"/>
    <x v="0"/>
    <x v="1"/>
    <x v="0"/>
    <x v="1"/>
    <x v="1"/>
    <x v="1"/>
    <x v="0"/>
    <x v="1"/>
    <x v="1"/>
    <x v="0"/>
    <x v="1"/>
    <x v="1"/>
    <x v="1"/>
  </r>
  <r>
    <x v="2"/>
    <x v="0"/>
    <x v="1"/>
    <x v="1"/>
    <x v="0"/>
    <x v="1"/>
    <x v="1"/>
    <x v="1"/>
    <x v="1"/>
    <x v="0"/>
    <x v="2"/>
    <x v="0"/>
    <x v="2"/>
    <x v="2"/>
    <x v="0"/>
    <x v="1"/>
    <x v="0"/>
    <x v="2"/>
    <x v="0"/>
    <x v="0"/>
    <x v="0"/>
    <x v="0"/>
  </r>
  <r>
    <x v="3"/>
    <x v="0"/>
    <x v="1"/>
    <x v="1"/>
    <x v="0"/>
    <x v="1"/>
    <x v="2"/>
    <x v="1"/>
    <x v="1"/>
    <x v="1"/>
    <x v="3"/>
    <x v="0"/>
    <x v="3"/>
    <x v="3"/>
    <x v="2"/>
    <x v="0"/>
    <x v="2"/>
    <x v="3"/>
    <x v="1"/>
    <x v="0"/>
    <x v="0"/>
    <x v="0"/>
  </r>
  <r>
    <x v="4"/>
    <x v="0"/>
    <x v="1"/>
    <x v="1"/>
    <x v="0"/>
    <x v="1"/>
    <x v="0"/>
    <x v="1"/>
    <x v="1"/>
    <x v="0"/>
    <x v="4"/>
    <x v="0"/>
    <x v="4"/>
    <x v="2"/>
    <x v="0"/>
    <x v="1"/>
    <x v="0"/>
    <x v="2"/>
    <x v="0"/>
    <x v="0"/>
    <x v="0"/>
    <x v="0"/>
  </r>
  <r>
    <x v="5"/>
    <x v="0"/>
    <x v="1"/>
    <x v="1"/>
    <x v="0"/>
    <x v="1"/>
    <x v="0"/>
    <x v="1"/>
    <x v="1"/>
    <x v="0"/>
    <x v="5"/>
    <x v="0"/>
    <x v="5"/>
    <x v="2"/>
    <x v="0"/>
    <x v="1"/>
    <x v="0"/>
    <x v="2"/>
    <x v="0"/>
    <x v="0"/>
    <x v="0"/>
    <x v="0"/>
  </r>
  <r>
    <x v="6"/>
    <x v="0"/>
    <x v="1"/>
    <x v="1"/>
    <x v="0"/>
    <x v="1"/>
    <x v="3"/>
    <x v="1"/>
    <x v="1"/>
    <x v="0"/>
    <x v="6"/>
    <x v="0"/>
    <x v="6"/>
    <x v="2"/>
    <x v="3"/>
    <x v="1"/>
    <x v="2"/>
    <x v="2"/>
    <x v="2"/>
    <x v="0"/>
    <x v="0"/>
    <x v="0"/>
  </r>
  <r>
    <x v="7"/>
    <x v="0"/>
    <x v="1"/>
    <x v="1"/>
    <x v="0"/>
    <x v="1"/>
    <x v="4"/>
    <x v="1"/>
    <x v="1"/>
    <x v="0"/>
    <x v="7"/>
    <x v="0"/>
    <x v="7"/>
    <x v="2"/>
    <x v="0"/>
    <x v="1"/>
    <x v="0"/>
    <x v="2"/>
    <x v="0"/>
    <x v="0"/>
    <x v="0"/>
    <x v="0"/>
  </r>
  <r>
    <x v="8"/>
    <x v="0"/>
    <x v="1"/>
    <x v="1"/>
    <x v="0"/>
    <x v="1"/>
    <x v="5"/>
    <x v="1"/>
    <x v="1"/>
    <x v="0"/>
    <x v="8"/>
    <x v="0"/>
    <x v="8"/>
    <x v="2"/>
    <x v="0"/>
    <x v="1"/>
    <x v="0"/>
    <x v="2"/>
    <x v="0"/>
    <x v="0"/>
    <x v="0"/>
    <x v="0"/>
  </r>
  <r>
    <x v="9"/>
    <x v="0"/>
    <x v="1"/>
    <x v="1"/>
    <x v="0"/>
    <x v="1"/>
    <x v="6"/>
    <x v="1"/>
    <x v="1"/>
    <x v="0"/>
    <x v="9"/>
    <x v="0"/>
    <x v="9"/>
    <x v="2"/>
    <x v="0"/>
    <x v="1"/>
    <x v="0"/>
    <x v="2"/>
    <x v="0"/>
    <x v="0"/>
    <x v="0"/>
    <x v="0"/>
  </r>
  <r>
    <x v="10"/>
    <x v="0"/>
    <x v="0"/>
    <x v="0"/>
    <x v="0"/>
    <x v="0"/>
    <x v="6"/>
    <x v="1"/>
    <x v="1"/>
    <x v="0"/>
    <x v="10"/>
    <x v="0"/>
    <x v="10"/>
    <x v="2"/>
    <x v="0"/>
    <x v="1"/>
    <x v="0"/>
    <x v="2"/>
    <x v="0"/>
    <x v="0"/>
    <x v="0"/>
    <x v="0"/>
  </r>
  <r>
    <x v="11"/>
    <x v="0"/>
    <x v="0"/>
    <x v="0"/>
    <x v="0"/>
    <x v="2"/>
    <x v="7"/>
    <x v="1"/>
    <x v="1"/>
    <x v="0"/>
    <x v="11"/>
    <x v="0"/>
    <x v="11"/>
    <x v="2"/>
    <x v="0"/>
    <x v="1"/>
    <x v="0"/>
    <x v="2"/>
    <x v="0"/>
    <x v="0"/>
    <x v="0"/>
    <x v="0"/>
  </r>
  <r>
    <x v="12"/>
    <x v="0"/>
    <x v="0"/>
    <x v="0"/>
    <x v="0"/>
    <x v="1"/>
    <x v="8"/>
    <x v="2"/>
    <x v="1"/>
    <x v="0"/>
    <x v="12"/>
    <x v="0"/>
    <x v="12"/>
    <x v="2"/>
    <x v="0"/>
    <x v="1"/>
    <x v="0"/>
    <x v="2"/>
    <x v="0"/>
    <x v="0"/>
    <x v="0"/>
    <x v="0"/>
  </r>
  <r>
    <x v="13"/>
    <x v="0"/>
    <x v="0"/>
    <x v="0"/>
    <x v="0"/>
    <x v="1"/>
    <x v="9"/>
    <x v="1"/>
    <x v="1"/>
    <x v="0"/>
    <x v="13"/>
    <x v="0"/>
    <x v="13"/>
    <x v="2"/>
    <x v="0"/>
    <x v="1"/>
    <x v="0"/>
    <x v="2"/>
    <x v="0"/>
    <x v="0"/>
    <x v="0"/>
    <x v="0"/>
  </r>
  <r>
    <x v="14"/>
    <x v="0"/>
    <x v="0"/>
    <x v="0"/>
    <x v="0"/>
    <x v="1"/>
    <x v="10"/>
    <x v="1"/>
    <x v="1"/>
    <x v="0"/>
    <x v="14"/>
    <x v="0"/>
    <x v="14"/>
    <x v="2"/>
    <x v="0"/>
    <x v="1"/>
    <x v="0"/>
    <x v="2"/>
    <x v="0"/>
    <x v="0"/>
    <x v="0"/>
    <x v="0"/>
  </r>
  <r>
    <x v="15"/>
    <x v="0"/>
    <x v="0"/>
    <x v="0"/>
    <x v="0"/>
    <x v="1"/>
    <x v="10"/>
    <x v="1"/>
    <x v="1"/>
    <x v="0"/>
    <x v="15"/>
    <x v="0"/>
    <x v="15"/>
    <x v="4"/>
    <x v="1"/>
    <x v="2"/>
    <x v="3"/>
    <x v="2"/>
    <x v="0"/>
    <x v="2"/>
    <x v="2"/>
    <x v="0"/>
  </r>
  <r>
    <x v="16"/>
    <x v="0"/>
    <x v="0"/>
    <x v="0"/>
    <x v="0"/>
    <x v="1"/>
    <x v="11"/>
    <x v="1"/>
    <x v="1"/>
    <x v="0"/>
    <x v="16"/>
    <x v="0"/>
    <x v="16"/>
    <x v="2"/>
    <x v="4"/>
    <x v="1"/>
    <x v="2"/>
    <x v="2"/>
    <x v="3"/>
    <x v="3"/>
    <x v="0"/>
    <x v="0"/>
  </r>
  <r>
    <x v="17"/>
    <x v="0"/>
    <x v="0"/>
    <x v="0"/>
    <x v="0"/>
    <x v="1"/>
    <x v="12"/>
    <x v="1"/>
    <x v="1"/>
    <x v="0"/>
    <x v="17"/>
    <x v="0"/>
    <x v="17"/>
    <x v="2"/>
    <x v="0"/>
    <x v="1"/>
    <x v="0"/>
    <x v="2"/>
    <x v="0"/>
    <x v="0"/>
    <x v="0"/>
    <x v="0"/>
  </r>
  <r>
    <x v="18"/>
    <x v="0"/>
    <x v="0"/>
    <x v="0"/>
    <x v="0"/>
    <x v="1"/>
    <x v="13"/>
    <x v="1"/>
    <x v="1"/>
    <x v="0"/>
    <x v="18"/>
    <x v="0"/>
    <x v="18"/>
    <x v="2"/>
    <x v="0"/>
    <x v="1"/>
    <x v="0"/>
    <x v="2"/>
    <x v="0"/>
    <x v="0"/>
    <x v="0"/>
    <x v="0"/>
  </r>
  <r>
    <x v="19"/>
    <x v="0"/>
    <x v="0"/>
    <x v="0"/>
    <x v="0"/>
    <x v="1"/>
    <x v="14"/>
    <x v="1"/>
    <x v="1"/>
    <x v="0"/>
    <x v="19"/>
    <x v="0"/>
    <x v="19"/>
    <x v="2"/>
    <x v="0"/>
    <x v="1"/>
    <x v="0"/>
    <x v="2"/>
    <x v="0"/>
    <x v="0"/>
    <x v="0"/>
    <x v="0"/>
  </r>
  <r>
    <x v="20"/>
    <x v="0"/>
    <x v="0"/>
    <x v="0"/>
    <x v="0"/>
    <x v="2"/>
    <x v="0"/>
    <x v="1"/>
    <x v="1"/>
    <x v="0"/>
    <x v="20"/>
    <x v="0"/>
    <x v="20"/>
    <x v="2"/>
    <x v="0"/>
    <x v="1"/>
    <x v="0"/>
    <x v="2"/>
    <x v="0"/>
    <x v="0"/>
    <x v="0"/>
    <x v="0"/>
  </r>
  <r>
    <x v="21"/>
    <x v="0"/>
    <x v="0"/>
    <x v="0"/>
    <x v="0"/>
    <x v="2"/>
    <x v="0"/>
    <x v="1"/>
    <x v="1"/>
    <x v="0"/>
    <x v="21"/>
    <x v="0"/>
    <x v="21"/>
    <x v="2"/>
    <x v="5"/>
    <x v="1"/>
    <x v="2"/>
    <x v="2"/>
    <x v="4"/>
    <x v="4"/>
    <x v="3"/>
    <x v="0"/>
  </r>
  <r>
    <x v="22"/>
    <x v="0"/>
    <x v="0"/>
    <x v="0"/>
    <x v="0"/>
    <x v="2"/>
    <x v="0"/>
    <x v="2"/>
    <x v="1"/>
    <x v="2"/>
    <x v="22"/>
    <x v="0"/>
    <x v="22"/>
    <x v="2"/>
    <x v="0"/>
    <x v="1"/>
    <x v="0"/>
    <x v="2"/>
    <x v="0"/>
    <x v="0"/>
    <x v="0"/>
    <x v="0"/>
  </r>
  <r>
    <x v="23"/>
    <x v="0"/>
    <x v="0"/>
    <x v="0"/>
    <x v="0"/>
    <x v="3"/>
    <x v="0"/>
    <x v="2"/>
    <x v="1"/>
    <x v="2"/>
    <x v="23"/>
    <x v="0"/>
    <x v="23"/>
    <x v="2"/>
    <x v="0"/>
    <x v="1"/>
    <x v="0"/>
    <x v="2"/>
    <x v="0"/>
    <x v="0"/>
    <x v="0"/>
    <x v="0"/>
  </r>
  <r>
    <x v="24"/>
    <x v="0"/>
    <x v="0"/>
    <x v="0"/>
    <x v="0"/>
    <x v="1"/>
    <x v="0"/>
    <x v="2"/>
    <x v="1"/>
    <x v="2"/>
    <x v="24"/>
    <x v="0"/>
    <x v="24"/>
    <x v="2"/>
    <x v="6"/>
    <x v="1"/>
    <x v="2"/>
    <x v="2"/>
    <x v="5"/>
    <x v="5"/>
    <x v="4"/>
    <x v="0"/>
  </r>
  <r>
    <x v="25"/>
    <x v="0"/>
    <x v="1"/>
    <x v="1"/>
    <x v="0"/>
    <x v="1"/>
    <x v="0"/>
    <x v="2"/>
    <x v="1"/>
    <x v="2"/>
    <x v="25"/>
    <x v="0"/>
    <x v="25"/>
    <x v="2"/>
    <x v="7"/>
    <x v="1"/>
    <x v="2"/>
    <x v="2"/>
    <x v="6"/>
    <x v="6"/>
    <x v="3"/>
    <x v="2"/>
  </r>
  <r>
    <x v="26"/>
    <x v="0"/>
    <x v="0"/>
    <x v="0"/>
    <x v="0"/>
    <x v="2"/>
    <x v="0"/>
    <x v="2"/>
    <x v="1"/>
    <x v="2"/>
    <x v="26"/>
    <x v="0"/>
    <x v="26"/>
    <x v="2"/>
    <x v="0"/>
    <x v="1"/>
    <x v="0"/>
    <x v="2"/>
    <x v="0"/>
    <x v="0"/>
    <x v="0"/>
    <x v="0"/>
  </r>
  <r>
    <x v="27"/>
    <x v="0"/>
    <x v="0"/>
    <x v="0"/>
    <x v="0"/>
    <x v="2"/>
    <x v="0"/>
    <x v="2"/>
    <x v="1"/>
    <x v="2"/>
    <x v="27"/>
    <x v="0"/>
    <x v="27"/>
    <x v="2"/>
    <x v="0"/>
    <x v="1"/>
    <x v="0"/>
    <x v="2"/>
    <x v="0"/>
    <x v="0"/>
    <x v="0"/>
    <x v="0"/>
  </r>
  <r>
    <x v="28"/>
    <x v="0"/>
    <x v="0"/>
    <x v="0"/>
    <x v="0"/>
    <x v="4"/>
    <x v="0"/>
    <x v="2"/>
    <x v="1"/>
    <x v="2"/>
    <x v="28"/>
    <x v="0"/>
    <x v="28"/>
    <x v="2"/>
    <x v="0"/>
    <x v="1"/>
    <x v="0"/>
    <x v="2"/>
    <x v="0"/>
    <x v="0"/>
    <x v="0"/>
    <x v="0"/>
  </r>
  <r>
    <x v="29"/>
    <x v="0"/>
    <x v="0"/>
    <x v="0"/>
    <x v="0"/>
    <x v="4"/>
    <x v="0"/>
    <x v="2"/>
    <x v="1"/>
    <x v="2"/>
    <x v="29"/>
    <x v="0"/>
    <x v="29"/>
    <x v="2"/>
    <x v="0"/>
    <x v="1"/>
    <x v="0"/>
    <x v="2"/>
    <x v="0"/>
    <x v="0"/>
    <x v="0"/>
    <x v="0"/>
  </r>
  <r>
    <x v="30"/>
    <x v="0"/>
    <x v="0"/>
    <x v="0"/>
    <x v="0"/>
    <x v="4"/>
    <x v="0"/>
    <x v="2"/>
    <x v="1"/>
    <x v="2"/>
    <x v="30"/>
    <x v="0"/>
    <x v="30"/>
    <x v="2"/>
    <x v="0"/>
    <x v="1"/>
    <x v="0"/>
    <x v="2"/>
    <x v="0"/>
    <x v="0"/>
    <x v="0"/>
    <x v="0"/>
  </r>
  <r>
    <x v="31"/>
    <x v="0"/>
    <x v="0"/>
    <x v="0"/>
    <x v="0"/>
    <x v="4"/>
    <x v="0"/>
    <x v="2"/>
    <x v="1"/>
    <x v="2"/>
    <x v="31"/>
    <x v="0"/>
    <x v="31"/>
    <x v="2"/>
    <x v="0"/>
    <x v="1"/>
    <x v="0"/>
    <x v="2"/>
    <x v="0"/>
    <x v="0"/>
    <x v="0"/>
    <x v="0"/>
  </r>
  <r>
    <x v="32"/>
    <x v="0"/>
    <x v="0"/>
    <x v="0"/>
    <x v="0"/>
    <x v="4"/>
    <x v="0"/>
    <x v="2"/>
    <x v="1"/>
    <x v="1"/>
    <x v="32"/>
    <x v="0"/>
    <x v="32"/>
    <x v="5"/>
    <x v="8"/>
    <x v="2"/>
    <x v="2"/>
    <x v="2"/>
    <x v="7"/>
    <x v="0"/>
    <x v="0"/>
    <x v="0"/>
  </r>
  <r>
    <x v="33"/>
    <x v="0"/>
    <x v="0"/>
    <x v="0"/>
    <x v="0"/>
    <x v="2"/>
    <x v="0"/>
    <x v="2"/>
    <x v="1"/>
    <x v="2"/>
    <x v="33"/>
    <x v="0"/>
    <x v="33"/>
    <x v="2"/>
    <x v="9"/>
    <x v="1"/>
    <x v="2"/>
    <x v="2"/>
    <x v="8"/>
    <x v="7"/>
    <x v="3"/>
    <x v="0"/>
  </r>
  <r>
    <x v="34"/>
    <x v="0"/>
    <x v="2"/>
    <x v="0"/>
    <x v="0"/>
    <x v="1"/>
    <x v="0"/>
    <x v="2"/>
    <x v="1"/>
    <x v="2"/>
    <x v="34"/>
    <x v="1"/>
    <x v="34"/>
    <x v="6"/>
    <x v="0"/>
    <x v="0"/>
    <x v="0"/>
    <x v="4"/>
    <x v="0"/>
    <x v="0"/>
    <x v="0"/>
    <x v="0"/>
  </r>
  <r>
    <x v="35"/>
    <x v="0"/>
    <x v="0"/>
    <x v="0"/>
    <x v="0"/>
    <x v="1"/>
    <x v="0"/>
    <x v="3"/>
    <x v="1"/>
    <x v="2"/>
    <x v="35"/>
    <x v="0"/>
    <x v="35"/>
    <x v="2"/>
    <x v="0"/>
    <x v="1"/>
    <x v="0"/>
    <x v="2"/>
    <x v="0"/>
    <x v="0"/>
    <x v="0"/>
    <x v="0"/>
  </r>
  <r>
    <x v="36"/>
    <x v="0"/>
    <x v="0"/>
    <x v="0"/>
    <x v="0"/>
    <x v="0"/>
    <x v="0"/>
    <x v="3"/>
    <x v="1"/>
    <x v="0"/>
    <x v="36"/>
    <x v="0"/>
    <x v="36"/>
    <x v="7"/>
    <x v="10"/>
    <x v="3"/>
    <x v="2"/>
    <x v="2"/>
    <x v="9"/>
    <x v="8"/>
    <x v="3"/>
    <x v="0"/>
  </r>
  <r>
    <x v="37"/>
    <x v="0"/>
    <x v="0"/>
    <x v="0"/>
    <x v="0"/>
    <x v="2"/>
    <x v="0"/>
    <x v="4"/>
    <x v="1"/>
    <x v="1"/>
    <x v="37"/>
    <x v="0"/>
    <x v="37"/>
    <x v="2"/>
    <x v="0"/>
    <x v="1"/>
    <x v="0"/>
    <x v="2"/>
    <x v="0"/>
    <x v="0"/>
    <x v="0"/>
    <x v="0"/>
  </r>
  <r>
    <x v="38"/>
    <x v="0"/>
    <x v="0"/>
    <x v="0"/>
    <x v="0"/>
    <x v="0"/>
    <x v="0"/>
    <x v="0"/>
    <x v="0"/>
    <x v="0"/>
    <x v="38"/>
    <x v="0"/>
    <x v="38"/>
    <x v="2"/>
    <x v="0"/>
    <x v="1"/>
    <x v="0"/>
    <x v="2"/>
    <x v="0"/>
    <x v="0"/>
    <x v="0"/>
    <x v="0"/>
  </r>
  <r>
    <x v="39"/>
    <x v="0"/>
    <x v="0"/>
    <x v="0"/>
    <x v="0"/>
    <x v="2"/>
    <x v="10"/>
    <x v="4"/>
    <x v="1"/>
    <x v="0"/>
    <x v="39"/>
    <x v="0"/>
    <x v="39"/>
    <x v="2"/>
    <x v="0"/>
    <x v="1"/>
    <x v="0"/>
    <x v="2"/>
    <x v="0"/>
    <x v="0"/>
    <x v="0"/>
    <x v="0"/>
  </r>
  <r>
    <x v="40"/>
    <x v="0"/>
    <x v="0"/>
    <x v="0"/>
    <x v="0"/>
    <x v="2"/>
    <x v="10"/>
    <x v="1"/>
    <x v="1"/>
    <x v="2"/>
    <x v="40"/>
    <x v="0"/>
    <x v="40"/>
    <x v="8"/>
    <x v="0"/>
    <x v="0"/>
    <x v="0"/>
    <x v="5"/>
    <x v="0"/>
    <x v="0"/>
    <x v="0"/>
    <x v="0"/>
  </r>
  <r>
    <x v="41"/>
    <x v="0"/>
    <x v="0"/>
    <x v="0"/>
    <x v="0"/>
    <x v="2"/>
    <x v="0"/>
    <x v="2"/>
    <x v="1"/>
    <x v="2"/>
    <x v="41"/>
    <x v="0"/>
    <x v="41"/>
    <x v="2"/>
    <x v="0"/>
    <x v="1"/>
    <x v="0"/>
    <x v="2"/>
    <x v="0"/>
    <x v="0"/>
    <x v="0"/>
    <x v="0"/>
  </r>
  <r>
    <x v="42"/>
    <x v="0"/>
    <x v="0"/>
    <x v="0"/>
    <x v="0"/>
    <x v="2"/>
    <x v="0"/>
    <x v="2"/>
    <x v="1"/>
    <x v="2"/>
    <x v="42"/>
    <x v="0"/>
    <x v="42"/>
    <x v="8"/>
    <x v="1"/>
    <x v="0"/>
    <x v="0"/>
    <x v="5"/>
    <x v="0"/>
    <x v="0"/>
    <x v="0"/>
    <x v="0"/>
  </r>
  <r>
    <x v="43"/>
    <x v="0"/>
    <x v="0"/>
    <x v="0"/>
    <x v="0"/>
    <x v="2"/>
    <x v="0"/>
    <x v="2"/>
    <x v="1"/>
    <x v="0"/>
    <x v="43"/>
    <x v="0"/>
    <x v="43"/>
    <x v="5"/>
    <x v="11"/>
    <x v="2"/>
    <x v="2"/>
    <x v="2"/>
    <x v="10"/>
    <x v="9"/>
    <x v="3"/>
    <x v="0"/>
  </r>
  <r>
    <x v="44"/>
    <x v="0"/>
    <x v="0"/>
    <x v="0"/>
    <x v="0"/>
    <x v="2"/>
    <x v="0"/>
    <x v="2"/>
    <x v="1"/>
    <x v="2"/>
    <x v="44"/>
    <x v="0"/>
    <x v="44"/>
    <x v="2"/>
    <x v="12"/>
    <x v="1"/>
    <x v="2"/>
    <x v="2"/>
    <x v="11"/>
    <x v="10"/>
    <x v="1"/>
    <x v="0"/>
  </r>
  <r>
    <x v="45"/>
    <x v="0"/>
    <x v="1"/>
    <x v="0"/>
    <x v="0"/>
    <x v="2"/>
    <x v="0"/>
    <x v="1"/>
    <x v="1"/>
    <x v="1"/>
    <x v="45"/>
    <x v="0"/>
    <x v="45"/>
    <x v="2"/>
    <x v="0"/>
    <x v="1"/>
    <x v="0"/>
    <x v="2"/>
    <x v="0"/>
    <x v="0"/>
    <x v="0"/>
    <x v="0"/>
  </r>
  <r>
    <x v="46"/>
    <x v="0"/>
    <x v="1"/>
    <x v="1"/>
    <x v="0"/>
    <x v="1"/>
    <x v="15"/>
    <x v="2"/>
    <x v="2"/>
    <x v="0"/>
    <x v="46"/>
    <x v="0"/>
    <x v="46"/>
    <x v="5"/>
    <x v="13"/>
    <x v="2"/>
    <x v="2"/>
    <x v="2"/>
    <x v="12"/>
    <x v="0"/>
    <x v="0"/>
    <x v="0"/>
  </r>
  <r>
    <x v="47"/>
    <x v="0"/>
    <x v="1"/>
    <x v="1"/>
    <x v="0"/>
    <x v="1"/>
    <x v="3"/>
    <x v="1"/>
    <x v="1"/>
    <x v="0"/>
    <x v="47"/>
    <x v="0"/>
    <x v="47"/>
    <x v="5"/>
    <x v="14"/>
    <x v="2"/>
    <x v="2"/>
    <x v="2"/>
    <x v="2"/>
    <x v="0"/>
    <x v="0"/>
    <x v="0"/>
  </r>
  <r>
    <x v="48"/>
    <x v="0"/>
    <x v="0"/>
    <x v="0"/>
    <x v="0"/>
    <x v="1"/>
    <x v="13"/>
    <x v="2"/>
    <x v="1"/>
    <x v="0"/>
    <x v="48"/>
    <x v="0"/>
    <x v="48"/>
    <x v="5"/>
    <x v="15"/>
    <x v="2"/>
    <x v="2"/>
    <x v="2"/>
    <x v="13"/>
    <x v="0"/>
    <x v="0"/>
    <x v="0"/>
  </r>
  <r>
    <x v="49"/>
    <x v="0"/>
    <x v="0"/>
    <x v="0"/>
    <x v="0"/>
    <x v="1"/>
    <x v="16"/>
    <x v="2"/>
    <x v="1"/>
    <x v="0"/>
    <x v="49"/>
    <x v="0"/>
    <x v="49"/>
    <x v="5"/>
    <x v="16"/>
    <x v="2"/>
    <x v="2"/>
    <x v="2"/>
    <x v="14"/>
    <x v="0"/>
    <x v="0"/>
    <x v="0"/>
  </r>
  <r>
    <x v="50"/>
    <x v="0"/>
    <x v="0"/>
    <x v="0"/>
    <x v="0"/>
    <x v="1"/>
    <x v="0"/>
    <x v="0"/>
    <x v="2"/>
    <x v="0"/>
    <x v="50"/>
    <x v="0"/>
    <x v="50"/>
    <x v="5"/>
    <x v="17"/>
    <x v="2"/>
    <x v="2"/>
    <x v="2"/>
    <x v="15"/>
    <x v="0"/>
    <x v="0"/>
    <x v="0"/>
  </r>
</pivotCacheRecords>
</file>

<file path=xl/pivotCache/pivotCacheRecords6.xml><?xml version="1.0" encoding="utf-8"?>
<pivotCacheRecords xmlns="http://schemas.openxmlformats.org/spreadsheetml/2006/main" xmlns:r="http://schemas.openxmlformats.org/officeDocument/2006/relationships" count="17">
  <r>
    <x v="0"/>
    <x v="0"/>
    <x v="0"/>
    <x v="0"/>
    <x v="0"/>
    <x v="0"/>
    <x v="0"/>
    <x v="0"/>
    <x v="0"/>
    <x v="0"/>
    <x v="0"/>
    <x v="0"/>
    <x v="0"/>
    <x v="0"/>
    <x v="0"/>
    <x v="0"/>
    <x v="0"/>
    <x v="0"/>
    <x v="0"/>
    <x v="0"/>
    <x v="0"/>
    <x v="0"/>
    <x v="0"/>
  </r>
  <r>
    <x v="1"/>
    <x v="1"/>
    <x v="0"/>
    <x v="0"/>
    <x v="0"/>
    <x v="0"/>
    <x v="1"/>
    <x v="1"/>
    <x v="1"/>
    <x v="0"/>
    <x v="0"/>
    <x v="1"/>
    <x v="0"/>
    <x v="0"/>
    <x v="0"/>
    <x v="1"/>
    <x v="0"/>
    <x v="0"/>
    <x v="0"/>
    <x v="0"/>
    <x v="0"/>
    <x v="0"/>
    <x v="0"/>
  </r>
  <r>
    <x v="2"/>
    <x v="2"/>
    <x v="0"/>
    <x v="1"/>
    <x v="1"/>
    <x v="0"/>
    <x v="1"/>
    <x v="1"/>
    <x v="2"/>
    <x v="0"/>
    <x v="0"/>
    <x v="2"/>
    <x v="1"/>
    <x v="0"/>
    <x v="0"/>
    <x v="2"/>
    <x v="0"/>
    <x v="1"/>
    <x v="1"/>
    <x v="1"/>
    <x v="1"/>
    <x v="1"/>
    <x v="0"/>
  </r>
  <r>
    <x v="3"/>
    <x v="3"/>
    <x v="0"/>
    <x v="1"/>
    <x v="1"/>
    <x v="1"/>
    <x v="1"/>
    <x v="1"/>
    <x v="3"/>
    <x v="0"/>
    <x v="0"/>
    <x v="3"/>
    <x v="1"/>
    <x v="0"/>
    <x v="0"/>
    <x v="3"/>
    <x v="0"/>
    <x v="1"/>
    <x v="0"/>
    <x v="0"/>
    <x v="1"/>
    <x v="1"/>
    <x v="0"/>
  </r>
  <r>
    <x v="4"/>
    <x v="4"/>
    <x v="0"/>
    <x v="1"/>
    <x v="1"/>
    <x v="0"/>
    <x v="2"/>
    <x v="0"/>
    <x v="4"/>
    <x v="0"/>
    <x v="0"/>
    <x v="4"/>
    <x v="0"/>
    <x v="0"/>
    <x v="0"/>
    <x v="4"/>
    <x v="0"/>
    <x v="1"/>
    <x v="0"/>
    <x v="0"/>
    <x v="0"/>
    <x v="0"/>
    <x v="0"/>
  </r>
  <r>
    <x v="5"/>
    <x v="5"/>
    <x v="0"/>
    <x v="0"/>
    <x v="0"/>
    <x v="0"/>
    <x v="2"/>
    <x v="2"/>
    <x v="5"/>
    <x v="0"/>
    <x v="0"/>
    <x v="5"/>
    <x v="0"/>
    <x v="1"/>
    <x v="0"/>
    <x v="1"/>
    <x v="0"/>
    <x v="2"/>
    <x v="2"/>
    <x v="0"/>
    <x v="0"/>
    <x v="0"/>
    <x v="0"/>
  </r>
  <r>
    <x v="6"/>
    <x v="6"/>
    <x v="0"/>
    <x v="1"/>
    <x v="1"/>
    <x v="2"/>
    <x v="0"/>
    <x v="0"/>
    <x v="6"/>
    <x v="0"/>
    <x v="0"/>
    <x v="6"/>
    <x v="0"/>
    <x v="0"/>
    <x v="0"/>
    <x v="5"/>
    <x v="0"/>
    <x v="1"/>
    <x v="0"/>
    <x v="0"/>
    <x v="0"/>
    <x v="0"/>
    <x v="0"/>
  </r>
  <r>
    <x v="7"/>
    <x v="7"/>
    <x v="0"/>
    <x v="1"/>
    <x v="1"/>
    <x v="1"/>
    <x v="2"/>
    <x v="2"/>
    <x v="7"/>
    <x v="0"/>
    <x v="0"/>
    <x v="7"/>
    <x v="1"/>
    <x v="0"/>
    <x v="0"/>
    <x v="6"/>
    <x v="0"/>
    <x v="1"/>
    <x v="1"/>
    <x v="2"/>
    <x v="1"/>
    <x v="1"/>
    <x v="0"/>
  </r>
  <r>
    <x v="8"/>
    <x v="8"/>
    <x v="0"/>
    <x v="1"/>
    <x v="1"/>
    <x v="3"/>
    <x v="1"/>
    <x v="1"/>
    <x v="8"/>
    <x v="0"/>
    <x v="0"/>
    <x v="8"/>
    <x v="1"/>
    <x v="0"/>
    <x v="0"/>
    <x v="7"/>
    <x v="0"/>
    <x v="1"/>
    <x v="1"/>
    <x v="3"/>
    <x v="1"/>
    <x v="1"/>
    <x v="0"/>
  </r>
  <r>
    <x v="9"/>
    <x v="9"/>
    <x v="0"/>
    <x v="1"/>
    <x v="1"/>
    <x v="1"/>
    <x v="1"/>
    <x v="1"/>
    <x v="9"/>
    <x v="0"/>
    <x v="0"/>
    <x v="9"/>
    <x v="1"/>
    <x v="0"/>
    <x v="0"/>
    <x v="1"/>
    <x v="0"/>
    <x v="3"/>
    <x v="3"/>
    <x v="4"/>
    <x v="1"/>
    <x v="1"/>
    <x v="0"/>
  </r>
  <r>
    <x v="10"/>
    <x v="10"/>
    <x v="0"/>
    <x v="0"/>
    <x v="1"/>
    <x v="1"/>
    <x v="2"/>
    <x v="2"/>
    <x v="10"/>
    <x v="0"/>
    <x v="0"/>
    <x v="10"/>
    <x v="2"/>
    <x v="0"/>
    <x v="0"/>
    <x v="1"/>
    <x v="0"/>
    <x v="4"/>
    <x v="0"/>
    <x v="0"/>
    <x v="2"/>
    <x v="0"/>
    <x v="0"/>
  </r>
  <r>
    <x v="11"/>
    <x v="11"/>
    <x v="0"/>
    <x v="0"/>
    <x v="0"/>
    <x v="0"/>
    <x v="1"/>
    <x v="1"/>
    <x v="11"/>
    <x v="0"/>
    <x v="0"/>
    <x v="11"/>
    <x v="0"/>
    <x v="0"/>
    <x v="0"/>
    <x v="1"/>
    <x v="0"/>
    <x v="0"/>
    <x v="0"/>
    <x v="0"/>
    <x v="0"/>
    <x v="0"/>
    <x v="0"/>
  </r>
  <r>
    <x v="12"/>
    <x v="12"/>
    <x v="0"/>
    <x v="0"/>
    <x v="0"/>
    <x v="0"/>
    <x v="1"/>
    <x v="1"/>
    <x v="12"/>
    <x v="0"/>
    <x v="0"/>
    <x v="1"/>
    <x v="0"/>
    <x v="0"/>
    <x v="0"/>
    <x v="1"/>
    <x v="0"/>
    <x v="0"/>
    <x v="0"/>
    <x v="0"/>
    <x v="0"/>
    <x v="0"/>
    <x v="0"/>
  </r>
  <r>
    <x v="13"/>
    <x v="13"/>
    <x v="0"/>
    <x v="1"/>
    <x v="1"/>
    <x v="0"/>
    <x v="1"/>
    <x v="1"/>
    <x v="13"/>
    <x v="0"/>
    <x v="0"/>
    <x v="12"/>
    <x v="2"/>
    <x v="0"/>
    <x v="0"/>
    <x v="8"/>
    <x v="0"/>
    <x v="1"/>
    <x v="4"/>
    <x v="5"/>
    <x v="1"/>
    <x v="1"/>
    <x v="0"/>
  </r>
  <r>
    <x v="14"/>
    <x v="14"/>
    <x v="0"/>
    <x v="1"/>
    <x v="1"/>
    <x v="0"/>
    <x v="1"/>
    <x v="1"/>
    <x v="14"/>
    <x v="0"/>
    <x v="0"/>
    <x v="13"/>
    <x v="2"/>
    <x v="0"/>
    <x v="0"/>
    <x v="8"/>
    <x v="0"/>
    <x v="1"/>
    <x v="5"/>
    <x v="6"/>
    <x v="1"/>
    <x v="1"/>
    <x v="0"/>
  </r>
  <r>
    <x v="15"/>
    <x v="15"/>
    <x v="0"/>
    <x v="1"/>
    <x v="1"/>
    <x v="1"/>
    <x v="1"/>
    <x v="1"/>
    <x v="15"/>
    <x v="0"/>
    <x v="0"/>
    <x v="14"/>
    <x v="0"/>
    <x v="0"/>
    <x v="0"/>
    <x v="1"/>
    <x v="0"/>
    <x v="5"/>
    <x v="0"/>
    <x v="0"/>
    <x v="0"/>
    <x v="0"/>
    <x v="0"/>
  </r>
  <r>
    <x v="16"/>
    <x v="16"/>
    <x v="0"/>
    <x v="1"/>
    <x v="1"/>
    <x v="1"/>
    <x v="1"/>
    <x v="1"/>
    <x v="16"/>
    <x v="0"/>
    <x v="0"/>
    <x v="15"/>
    <x v="2"/>
    <x v="2"/>
    <x v="0"/>
    <x v="9"/>
    <x v="0"/>
    <x v="1"/>
    <x v="6"/>
    <x v="1"/>
    <x v="1"/>
    <x v="1"/>
    <x v="0"/>
  </r>
</pivotCacheRecords>
</file>

<file path=xl/pivotCache/pivotCacheRecords7.xml><?xml version="1.0" encoding="utf-8"?>
<pivotCacheRecords xmlns="http://schemas.openxmlformats.org/spreadsheetml/2006/main" xmlns:r="http://schemas.openxmlformats.org/officeDocument/2006/relationships" count="51">
  <r>
    <x v="0"/>
    <x v="0"/>
    <x v="0"/>
    <x v="0"/>
    <x v="0"/>
    <x v="0"/>
    <x v="0"/>
    <x v="0"/>
    <x v="0"/>
    <x v="0"/>
    <x v="0"/>
    <x v="0"/>
    <x v="0"/>
    <x v="0"/>
    <x v="0"/>
    <x v="0"/>
    <x v="0"/>
    <x v="0"/>
    <x v="0"/>
    <x v="0"/>
    <x v="0"/>
    <x v="0"/>
    <x v="0"/>
    <x v="0"/>
    <x v="0"/>
  </r>
  <r>
    <x v="1"/>
    <x v="0"/>
    <x v="0"/>
    <x v="0"/>
    <x v="0"/>
    <x v="0"/>
    <x v="0"/>
    <x v="0"/>
    <x v="0"/>
    <x v="0"/>
    <x v="1"/>
    <x v="0"/>
    <x v="1"/>
    <x v="1"/>
    <x v="1"/>
    <x v="0"/>
    <x v="1"/>
    <x v="1"/>
    <x v="0"/>
    <x v="1"/>
    <x v="1"/>
    <x v="1"/>
    <x v="0"/>
    <x v="0"/>
    <x v="0"/>
  </r>
  <r>
    <x v="2"/>
    <x v="0"/>
    <x v="1"/>
    <x v="1"/>
    <x v="0"/>
    <x v="1"/>
    <x v="1"/>
    <x v="1"/>
    <x v="1"/>
    <x v="0"/>
    <x v="2"/>
    <x v="0"/>
    <x v="2"/>
    <x v="2"/>
    <x v="0"/>
    <x v="1"/>
    <x v="0"/>
    <x v="2"/>
    <x v="0"/>
    <x v="0"/>
    <x v="0"/>
    <x v="0"/>
    <x v="0"/>
    <x v="0"/>
    <x v="0"/>
  </r>
  <r>
    <x v="3"/>
    <x v="0"/>
    <x v="1"/>
    <x v="1"/>
    <x v="0"/>
    <x v="1"/>
    <x v="2"/>
    <x v="1"/>
    <x v="1"/>
    <x v="1"/>
    <x v="3"/>
    <x v="0"/>
    <x v="3"/>
    <x v="3"/>
    <x v="2"/>
    <x v="0"/>
    <x v="2"/>
    <x v="3"/>
    <x v="1"/>
    <x v="0"/>
    <x v="0"/>
    <x v="0"/>
    <x v="0"/>
    <x v="0"/>
    <x v="0"/>
  </r>
  <r>
    <x v="4"/>
    <x v="0"/>
    <x v="1"/>
    <x v="1"/>
    <x v="0"/>
    <x v="1"/>
    <x v="0"/>
    <x v="1"/>
    <x v="1"/>
    <x v="0"/>
    <x v="4"/>
    <x v="0"/>
    <x v="4"/>
    <x v="2"/>
    <x v="0"/>
    <x v="1"/>
    <x v="0"/>
    <x v="2"/>
    <x v="0"/>
    <x v="0"/>
    <x v="0"/>
    <x v="0"/>
    <x v="0"/>
    <x v="0"/>
    <x v="0"/>
  </r>
  <r>
    <x v="5"/>
    <x v="0"/>
    <x v="1"/>
    <x v="1"/>
    <x v="0"/>
    <x v="1"/>
    <x v="0"/>
    <x v="1"/>
    <x v="1"/>
    <x v="0"/>
    <x v="5"/>
    <x v="0"/>
    <x v="5"/>
    <x v="2"/>
    <x v="0"/>
    <x v="1"/>
    <x v="0"/>
    <x v="2"/>
    <x v="0"/>
    <x v="0"/>
    <x v="0"/>
    <x v="0"/>
    <x v="0"/>
    <x v="0"/>
    <x v="0"/>
  </r>
  <r>
    <x v="6"/>
    <x v="0"/>
    <x v="1"/>
    <x v="1"/>
    <x v="0"/>
    <x v="1"/>
    <x v="3"/>
    <x v="1"/>
    <x v="1"/>
    <x v="0"/>
    <x v="6"/>
    <x v="0"/>
    <x v="6"/>
    <x v="2"/>
    <x v="3"/>
    <x v="1"/>
    <x v="2"/>
    <x v="2"/>
    <x v="2"/>
    <x v="0"/>
    <x v="0"/>
    <x v="0"/>
    <x v="0"/>
    <x v="0"/>
    <x v="0"/>
  </r>
  <r>
    <x v="7"/>
    <x v="0"/>
    <x v="1"/>
    <x v="1"/>
    <x v="0"/>
    <x v="1"/>
    <x v="4"/>
    <x v="1"/>
    <x v="1"/>
    <x v="0"/>
    <x v="7"/>
    <x v="0"/>
    <x v="7"/>
    <x v="2"/>
    <x v="0"/>
    <x v="1"/>
    <x v="0"/>
    <x v="2"/>
    <x v="0"/>
    <x v="0"/>
    <x v="0"/>
    <x v="0"/>
    <x v="0"/>
    <x v="0"/>
    <x v="0"/>
  </r>
  <r>
    <x v="8"/>
    <x v="0"/>
    <x v="1"/>
    <x v="1"/>
    <x v="0"/>
    <x v="1"/>
    <x v="5"/>
    <x v="1"/>
    <x v="1"/>
    <x v="0"/>
    <x v="8"/>
    <x v="0"/>
    <x v="8"/>
    <x v="2"/>
    <x v="0"/>
    <x v="1"/>
    <x v="0"/>
    <x v="2"/>
    <x v="0"/>
    <x v="0"/>
    <x v="0"/>
    <x v="0"/>
    <x v="0"/>
    <x v="0"/>
    <x v="0"/>
  </r>
  <r>
    <x v="9"/>
    <x v="0"/>
    <x v="1"/>
    <x v="1"/>
    <x v="0"/>
    <x v="1"/>
    <x v="6"/>
    <x v="1"/>
    <x v="1"/>
    <x v="0"/>
    <x v="9"/>
    <x v="0"/>
    <x v="9"/>
    <x v="2"/>
    <x v="0"/>
    <x v="1"/>
    <x v="0"/>
    <x v="2"/>
    <x v="0"/>
    <x v="0"/>
    <x v="0"/>
    <x v="0"/>
    <x v="0"/>
    <x v="0"/>
    <x v="0"/>
  </r>
  <r>
    <x v="10"/>
    <x v="0"/>
    <x v="0"/>
    <x v="0"/>
    <x v="0"/>
    <x v="0"/>
    <x v="6"/>
    <x v="1"/>
    <x v="1"/>
    <x v="0"/>
    <x v="10"/>
    <x v="0"/>
    <x v="10"/>
    <x v="2"/>
    <x v="0"/>
    <x v="1"/>
    <x v="0"/>
    <x v="2"/>
    <x v="0"/>
    <x v="0"/>
    <x v="0"/>
    <x v="0"/>
    <x v="0"/>
    <x v="0"/>
    <x v="0"/>
  </r>
  <r>
    <x v="11"/>
    <x v="0"/>
    <x v="0"/>
    <x v="0"/>
    <x v="0"/>
    <x v="2"/>
    <x v="7"/>
    <x v="1"/>
    <x v="1"/>
    <x v="0"/>
    <x v="11"/>
    <x v="0"/>
    <x v="11"/>
    <x v="2"/>
    <x v="0"/>
    <x v="1"/>
    <x v="0"/>
    <x v="2"/>
    <x v="0"/>
    <x v="0"/>
    <x v="0"/>
    <x v="0"/>
    <x v="0"/>
    <x v="0"/>
    <x v="0"/>
  </r>
  <r>
    <x v="12"/>
    <x v="0"/>
    <x v="0"/>
    <x v="0"/>
    <x v="0"/>
    <x v="1"/>
    <x v="8"/>
    <x v="2"/>
    <x v="1"/>
    <x v="0"/>
    <x v="12"/>
    <x v="0"/>
    <x v="12"/>
    <x v="2"/>
    <x v="0"/>
    <x v="1"/>
    <x v="0"/>
    <x v="2"/>
    <x v="0"/>
    <x v="0"/>
    <x v="0"/>
    <x v="0"/>
    <x v="0"/>
    <x v="0"/>
    <x v="0"/>
  </r>
  <r>
    <x v="13"/>
    <x v="0"/>
    <x v="0"/>
    <x v="0"/>
    <x v="0"/>
    <x v="1"/>
    <x v="9"/>
    <x v="1"/>
    <x v="1"/>
    <x v="0"/>
    <x v="13"/>
    <x v="0"/>
    <x v="13"/>
    <x v="2"/>
    <x v="0"/>
    <x v="1"/>
    <x v="0"/>
    <x v="2"/>
    <x v="0"/>
    <x v="0"/>
    <x v="0"/>
    <x v="0"/>
    <x v="0"/>
    <x v="0"/>
    <x v="0"/>
  </r>
  <r>
    <x v="14"/>
    <x v="0"/>
    <x v="0"/>
    <x v="0"/>
    <x v="0"/>
    <x v="1"/>
    <x v="10"/>
    <x v="1"/>
    <x v="1"/>
    <x v="0"/>
    <x v="14"/>
    <x v="0"/>
    <x v="14"/>
    <x v="2"/>
    <x v="0"/>
    <x v="1"/>
    <x v="0"/>
    <x v="2"/>
    <x v="0"/>
    <x v="0"/>
    <x v="0"/>
    <x v="0"/>
    <x v="0"/>
    <x v="0"/>
    <x v="0"/>
  </r>
  <r>
    <x v="15"/>
    <x v="0"/>
    <x v="0"/>
    <x v="0"/>
    <x v="0"/>
    <x v="1"/>
    <x v="10"/>
    <x v="1"/>
    <x v="1"/>
    <x v="0"/>
    <x v="15"/>
    <x v="0"/>
    <x v="15"/>
    <x v="4"/>
    <x v="1"/>
    <x v="2"/>
    <x v="3"/>
    <x v="2"/>
    <x v="0"/>
    <x v="2"/>
    <x v="2"/>
    <x v="0"/>
    <x v="1"/>
    <x v="1"/>
    <x v="0"/>
  </r>
  <r>
    <x v="16"/>
    <x v="0"/>
    <x v="0"/>
    <x v="0"/>
    <x v="0"/>
    <x v="1"/>
    <x v="11"/>
    <x v="1"/>
    <x v="1"/>
    <x v="0"/>
    <x v="16"/>
    <x v="0"/>
    <x v="16"/>
    <x v="2"/>
    <x v="4"/>
    <x v="1"/>
    <x v="2"/>
    <x v="2"/>
    <x v="3"/>
    <x v="3"/>
    <x v="0"/>
    <x v="0"/>
    <x v="0"/>
    <x v="0"/>
    <x v="0"/>
  </r>
  <r>
    <x v="17"/>
    <x v="0"/>
    <x v="0"/>
    <x v="0"/>
    <x v="0"/>
    <x v="1"/>
    <x v="12"/>
    <x v="1"/>
    <x v="1"/>
    <x v="0"/>
    <x v="17"/>
    <x v="0"/>
    <x v="17"/>
    <x v="2"/>
    <x v="0"/>
    <x v="1"/>
    <x v="0"/>
    <x v="2"/>
    <x v="0"/>
    <x v="0"/>
    <x v="0"/>
    <x v="0"/>
    <x v="0"/>
    <x v="0"/>
    <x v="0"/>
  </r>
  <r>
    <x v="18"/>
    <x v="0"/>
    <x v="0"/>
    <x v="0"/>
    <x v="0"/>
    <x v="1"/>
    <x v="13"/>
    <x v="1"/>
    <x v="1"/>
    <x v="0"/>
    <x v="18"/>
    <x v="0"/>
    <x v="18"/>
    <x v="2"/>
    <x v="0"/>
    <x v="1"/>
    <x v="0"/>
    <x v="2"/>
    <x v="0"/>
    <x v="0"/>
    <x v="0"/>
    <x v="0"/>
    <x v="0"/>
    <x v="0"/>
    <x v="0"/>
  </r>
  <r>
    <x v="19"/>
    <x v="0"/>
    <x v="0"/>
    <x v="0"/>
    <x v="0"/>
    <x v="1"/>
    <x v="14"/>
    <x v="1"/>
    <x v="1"/>
    <x v="0"/>
    <x v="19"/>
    <x v="0"/>
    <x v="19"/>
    <x v="2"/>
    <x v="0"/>
    <x v="1"/>
    <x v="0"/>
    <x v="2"/>
    <x v="0"/>
    <x v="0"/>
    <x v="0"/>
    <x v="0"/>
    <x v="0"/>
    <x v="0"/>
    <x v="0"/>
  </r>
  <r>
    <x v="20"/>
    <x v="0"/>
    <x v="0"/>
    <x v="0"/>
    <x v="0"/>
    <x v="2"/>
    <x v="0"/>
    <x v="1"/>
    <x v="1"/>
    <x v="0"/>
    <x v="20"/>
    <x v="0"/>
    <x v="20"/>
    <x v="2"/>
    <x v="0"/>
    <x v="1"/>
    <x v="0"/>
    <x v="2"/>
    <x v="0"/>
    <x v="0"/>
    <x v="0"/>
    <x v="0"/>
    <x v="0"/>
    <x v="0"/>
    <x v="0"/>
  </r>
  <r>
    <x v="21"/>
    <x v="0"/>
    <x v="0"/>
    <x v="0"/>
    <x v="0"/>
    <x v="2"/>
    <x v="0"/>
    <x v="1"/>
    <x v="1"/>
    <x v="0"/>
    <x v="21"/>
    <x v="0"/>
    <x v="21"/>
    <x v="2"/>
    <x v="5"/>
    <x v="1"/>
    <x v="2"/>
    <x v="2"/>
    <x v="4"/>
    <x v="4"/>
    <x v="3"/>
    <x v="0"/>
    <x v="1"/>
    <x v="2"/>
    <x v="0"/>
  </r>
  <r>
    <x v="22"/>
    <x v="0"/>
    <x v="0"/>
    <x v="0"/>
    <x v="0"/>
    <x v="2"/>
    <x v="0"/>
    <x v="2"/>
    <x v="1"/>
    <x v="2"/>
    <x v="22"/>
    <x v="0"/>
    <x v="22"/>
    <x v="2"/>
    <x v="0"/>
    <x v="1"/>
    <x v="0"/>
    <x v="2"/>
    <x v="0"/>
    <x v="0"/>
    <x v="0"/>
    <x v="0"/>
    <x v="0"/>
    <x v="0"/>
    <x v="0"/>
  </r>
  <r>
    <x v="23"/>
    <x v="0"/>
    <x v="0"/>
    <x v="0"/>
    <x v="0"/>
    <x v="3"/>
    <x v="0"/>
    <x v="2"/>
    <x v="1"/>
    <x v="2"/>
    <x v="23"/>
    <x v="0"/>
    <x v="23"/>
    <x v="2"/>
    <x v="0"/>
    <x v="1"/>
    <x v="0"/>
    <x v="2"/>
    <x v="0"/>
    <x v="0"/>
    <x v="0"/>
    <x v="0"/>
    <x v="0"/>
    <x v="0"/>
    <x v="0"/>
  </r>
  <r>
    <x v="24"/>
    <x v="0"/>
    <x v="0"/>
    <x v="0"/>
    <x v="0"/>
    <x v="1"/>
    <x v="0"/>
    <x v="2"/>
    <x v="1"/>
    <x v="2"/>
    <x v="24"/>
    <x v="0"/>
    <x v="24"/>
    <x v="2"/>
    <x v="6"/>
    <x v="1"/>
    <x v="2"/>
    <x v="2"/>
    <x v="5"/>
    <x v="5"/>
    <x v="4"/>
    <x v="0"/>
    <x v="0"/>
    <x v="0"/>
    <x v="0"/>
  </r>
  <r>
    <x v="25"/>
    <x v="0"/>
    <x v="1"/>
    <x v="1"/>
    <x v="0"/>
    <x v="1"/>
    <x v="0"/>
    <x v="2"/>
    <x v="1"/>
    <x v="2"/>
    <x v="25"/>
    <x v="0"/>
    <x v="25"/>
    <x v="2"/>
    <x v="7"/>
    <x v="1"/>
    <x v="2"/>
    <x v="2"/>
    <x v="6"/>
    <x v="6"/>
    <x v="3"/>
    <x v="2"/>
    <x v="1"/>
    <x v="2"/>
    <x v="0"/>
  </r>
  <r>
    <x v="26"/>
    <x v="0"/>
    <x v="0"/>
    <x v="0"/>
    <x v="0"/>
    <x v="2"/>
    <x v="0"/>
    <x v="2"/>
    <x v="1"/>
    <x v="2"/>
    <x v="26"/>
    <x v="0"/>
    <x v="26"/>
    <x v="2"/>
    <x v="0"/>
    <x v="1"/>
    <x v="0"/>
    <x v="2"/>
    <x v="0"/>
    <x v="0"/>
    <x v="0"/>
    <x v="0"/>
    <x v="0"/>
    <x v="0"/>
    <x v="1"/>
  </r>
  <r>
    <x v="27"/>
    <x v="0"/>
    <x v="0"/>
    <x v="0"/>
    <x v="0"/>
    <x v="2"/>
    <x v="0"/>
    <x v="2"/>
    <x v="1"/>
    <x v="2"/>
    <x v="27"/>
    <x v="0"/>
    <x v="27"/>
    <x v="2"/>
    <x v="0"/>
    <x v="1"/>
    <x v="0"/>
    <x v="2"/>
    <x v="0"/>
    <x v="0"/>
    <x v="0"/>
    <x v="0"/>
    <x v="0"/>
    <x v="0"/>
    <x v="0"/>
  </r>
  <r>
    <x v="28"/>
    <x v="0"/>
    <x v="0"/>
    <x v="0"/>
    <x v="0"/>
    <x v="4"/>
    <x v="0"/>
    <x v="2"/>
    <x v="1"/>
    <x v="2"/>
    <x v="28"/>
    <x v="0"/>
    <x v="28"/>
    <x v="2"/>
    <x v="0"/>
    <x v="1"/>
    <x v="0"/>
    <x v="2"/>
    <x v="0"/>
    <x v="0"/>
    <x v="0"/>
    <x v="0"/>
    <x v="0"/>
    <x v="0"/>
    <x v="0"/>
  </r>
  <r>
    <x v="29"/>
    <x v="0"/>
    <x v="0"/>
    <x v="0"/>
    <x v="0"/>
    <x v="4"/>
    <x v="0"/>
    <x v="2"/>
    <x v="1"/>
    <x v="2"/>
    <x v="29"/>
    <x v="0"/>
    <x v="29"/>
    <x v="2"/>
    <x v="0"/>
    <x v="1"/>
    <x v="0"/>
    <x v="2"/>
    <x v="0"/>
    <x v="0"/>
    <x v="0"/>
    <x v="0"/>
    <x v="0"/>
    <x v="0"/>
    <x v="0"/>
  </r>
  <r>
    <x v="30"/>
    <x v="0"/>
    <x v="0"/>
    <x v="0"/>
    <x v="0"/>
    <x v="4"/>
    <x v="0"/>
    <x v="2"/>
    <x v="1"/>
    <x v="2"/>
    <x v="30"/>
    <x v="0"/>
    <x v="30"/>
    <x v="2"/>
    <x v="0"/>
    <x v="1"/>
    <x v="0"/>
    <x v="2"/>
    <x v="0"/>
    <x v="0"/>
    <x v="0"/>
    <x v="0"/>
    <x v="0"/>
    <x v="0"/>
    <x v="0"/>
  </r>
  <r>
    <x v="31"/>
    <x v="0"/>
    <x v="0"/>
    <x v="0"/>
    <x v="0"/>
    <x v="4"/>
    <x v="0"/>
    <x v="2"/>
    <x v="1"/>
    <x v="2"/>
    <x v="31"/>
    <x v="0"/>
    <x v="31"/>
    <x v="2"/>
    <x v="0"/>
    <x v="1"/>
    <x v="0"/>
    <x v="2"/>
    <x v="0"/>
    <x v="0"/>
    <x v="0"/>
    <x v="0"/>
    <x v="0"/>
    <x v="0"/>
    <x v="0"/>
  </r>
  <r>
    <x v="32"/>
    <x v="0"/>
    <x v="0"/>
    <x v="0"/>
    <x v="0"/>
    <x v="4"/>
    <x v="0"/>
    <x v="2"/>
    <x v="1"/>
    <x v="1"/>
    <x v="32"/>
    <x v="0"/>
    <x v="32"/>
    <x v="5"/>
    <x v="8"/>
    <x v="2"/>
    <x v="2"/>
    <x v="2"/>
    <x v="7"/>
    <x v="0"/>
    <x v="0"/>
    <x v="0"/>
    <x v="0"/>
    <x v="0"/>
    <x v="0"/>
  </r>
  <r>
    <x v="33"/>
    <x v="0"/>
    <x v="0"/>
    <x v="0"/>
    <x v="0"/>
    <x v="2"/>
    <x v="0"/>
    <x v="2"/>
    <x v="1"/>
    <x v="2"/>
    <x v="33"/>
    <x v="0"/>
    <x v="33"/>
    <x v="2"/>
    <x v="9"/>
    <x v="1"/>
    <x v="2"/>
    <x v="2"/>
    <x v="8"/>
    <x v="7"/>
    <x v="3"/>
    <x v="0"/>
    <x v="1"/>
    <x v="2"/>
    <x v="0"/>
  </r>
  <r>
    <x v="34"/>
    <x v="0"/>
    <x v="2"/>
    <x v="0"/>
    <x v="0"/>
    <x v="1"/>
    <x v="0"/>
    <x v="2"/>
    <x v="1"/>
    <x v="2"/>
    <x v="34"/>
    <x v="1"/>
    <x v="34"/>
    <x v="6"/>
    <x v="0"/>
    <x v="0"/>
    <x v="0"/>
    <x v="4"/>
    <x v="0"/>
    <x v="0"/>
    <x v="0"/>
    <x v="0"/>
    <x v="0"/>
    <x v="0"/>
    <x v="0"/>
  </r>
  <r>
    <x v="35"/>
    <x v="0"/>
    <x v="0"/>
    <x v="0"/>
    <x v="0"/>
    <x v="1"/>
    <x v="0"/>
    <x v="3"/>
    <x v="1"/>
    <x v="2"/>
    <x v="35"/>
    <x v="0"/>
    <x v="35"/>
    <x v="2"/>
    <x v="0"/>
    <x v="1"/>
    <x v="0"/>
    <x v="2"/>
    <x v="0"/>
    <x v="0"/>
    <x v="0"/>
    <x v="0"/>
    <x v="0"/>
    <x v="0"/>
    <x v="0"/>
  </r>
  <r>
    <x v="36"/>
    <x v="0"/>
    <x v="0"/>
    <x v="0"/>
    <x v="0"/>
    <x v="0"/>
    <x v="0"/>
    <x v="3"/>
    <x v="1"/>
    <x v="0"/>
    <x v="36"/>
    <x v="0"/>
    <x v="36"/>
    <x v="7"/>
    <x v="10"/>
    <x v="3"/>
    <x v="2"/>
    <x v="2"/>
    <x v="9"/>
    <x v="8"/>
    <x v="3"/>
    <x v="0"/>
    <x v="1"/>
    <x v="2"/>
    <x v="0"/>
  </r>
  <r>
    <x v="37"/>
    <x v="0"/>
    <x v="0"/>
    <x v="0"/>
    <x v="0"/>
    <x v="2"/>
    <x v="0"/>
    <x v="4"/>
    <x v="1"/>
    <x v="1"/>
    <x v="37"/>
    <x v="0"/>
    <x v="37"/>
    <x v="2"/>
    <x v="0"/>
    <x v="1"/>
    <x v="0"/>
    <x v="2"/>
    <x v="0"/>
    <x v="0"/>
    <x v="0"/>
    <x v="0"/>
    <x v="0"/>
    <x v="0"/>
    <x v="0"/>
  </r>
  <r>
    <x v="38"/>
    <x v="0"/>
    <x v="0"/>
    <x v="0"/>
    <x v="0"/>
    <x v="0"/>
    <x v="0"/>
    <x v="0"/>
    <x v="0"/>
    <x v="0"/>
    <x v="38"/>
    <x v="0"/>
    <x v="38"/>
    <x v="2"/>
    <x v="0"/>
    <x v="1"/>
    <x v="0"/>
    <x v="2"/>
    <x v="0"/>
    <x v="0"/>
    <x v="0"/>
    <x v="0"/>
    <x v="0"/>
    <x v="0"/>
    <x v="0"/>
  </r>
  <r>
    <x v="39"/>
    <x v="0"/>
    <x v="0"/>
    <x v="0"/>
    <x v="0"/>
    <x v="2"/>
    <x v="10"/>
    <x v="4"/>
    <x v="1"/>
    <x v="0"/>
    <x v="39"/>
    <x v="0"/>
    <x v="39"/>
    <x v="2"/>
    <x v="0"/>
    <x v="1"/>
    <x v="0"/>
    <x v="2"/>
    <x v="0"/>
    <x v="0"/>
    <x v="0"/>
    <x v="0"/>
    <x v="0"/>
    <x v="0"/>
    <x v="0"/>
  </r>
  <r>
    <x v="40"/>
    <x v="0"/>
    <x v="0"/>
    <x v="0"/>
    <x v="0"/>
    <x v="2"/>
    <x v="10"/>
    <x v="1"/>
    <x v="1"/>
    <x v="2"/>
    <x v="40"/>
    <x v="0"/>
    <x v="40"/>
    <x v="8"/>
    <x v="0"/>
    <x v="0"/>
    <x v="0"/>
    <x v="5"/>
    <x v="0"/>
    <x v="0"/>
    <x v="0"/>
    <x v="0"/>
    <x v="0"/>
    <x v="0"/>
    <x v="0"/>
  </r>
  <r>
    <x v="41"/>
    <x v="0"/>
    <x v="0"/>
    <x v="0"/>
    <x v="0"/>
    <x v="2"/>
    <x v="0"/>
    <x v="2"/>
    <x v="1"/>
    <x v="2"/>
    <x v="41"/>
    <x v="0"/>
    <x v="41"/>
    <x v="2"/>
    <x v="0"/>
    <x v="1"/>
    <x v="0"/>
    <x v="2"/>
    <x v="0"/>
    <x v="0"/>
    <x v="0"/>
    <x v="0"/>
    <x v="0"/>
    <x v="0"/>
    <x v="0"/>
  </r>
  <r>
    <x v="42"/>
    <x v="0"/>
    <x v="0"/>
    <x v="0"/>
    <x v="0"/>
    <x v="2"/>
    <x v="0"/>
    <x v="2"/>
    <x v="1"/>
    <x v="2"/>
    <x v="42"/>
    <x v="0"/>
    <x v="42"/>
    <x v="8"/>
    <x v="1"/>
    <x v="0"/>
    <x v="0"/>
    <x v="5"/>
    <x v="0"/>
    <x v="0"/>
    <x v="0"/>
    <x v="0"/>
    <x v="0"/>
    <x v="0"/>
    <x v="0"/>
  </r>
  <r>
    <x v="43"/>
    <x v="0"/>
    <x v="0"/>
    <x v="0"/>
    <x v="0"/>
    <x v="2"/>
    <x v="0"/>
    <x v="2"/>
    <x v="1"/>
    <x v="0"/>
    <x v="43"/>
    <x v="0"/>
    <x v="43"/>
    <x v="5"/>
    <x v="11"/>
    <x v="2"/>
    <x v="2"/>
    <x v="2"/>
    <x v="10"/>
    <x v="9"/>
    <x v="3"/>
    <x v="0"/>
    <x v="1"/>
    <x v="2"/>
    <x v="0"/>
  </r>
  <r>
    <x v="44"/>
    <x v="0"/>
    <x v="0"/>
    <x v="0"/>
    <x v="0"/>
    <x v="2"/>
    <x v="0"/>
    <x v="2"/>
    <x v="1"/>
    <x v="2"/>
    <x v="44"/>
    <x v="0"/>
    <x v="44"/>
    <x v="2"/>
    <x v="12"/>
    <x v="1"/>
    <x v="2"/>
    <x v="2"/>
    <x v="11"/>
    <x v="10"/>
    <x v="1"/>
    <x v="0"/>
    <x v="1"/>
    <x v="3"/>
    <x v="0"/>
  </r>
  <r>
    <x v="45"/>
    <x v="0"/>
    <x v="1"/>
    <x v="0"/>
    <x v="0"/>
    <x v="2"/>
    <x v="0"/>
    <x v="1"/>
    <x v="1"/>
    <x v="1"/>
    <x v="45"/>
    <x v="0"/>
    <x v="45"/>
    <x v="2"/>
    <x v="0"/>
    <x v="1"/>
    <x v="0"/>
    <x v="2"/>
    <x v="0"/>
    <x v="0"/>
    <x v="0"/>
    <x v="0"/>
    <x v="0"/>
    <x v="0"/>
    <x v="0"/>
  </r>
  <r>
    <x v="46"/>
    <x v="0"/>
    <x v="1"/>
    <x v="1"/>
    <x v="0"/>
    <x v="1"/>
    <x v="15"/>
    <x v="2"/>
    <x v="2"/>
    <x v="0"/>
    <x v="46"/>
    <x v="0"/>
    <x v="46"/>
    <x v="5"/>
    <x v="13"/>
    <x v="2"/>
    <x v="2"/>
    <x v="2"/>
    <x v="12"/>
    <x v="0"/>
    <x v="0"/>
    <x v="0"/>
    <x v="0"/>
    <x v="0"/>
    <x v="0"/>
  </r>
  <r>
    <x v="47"/>
    <x v="0"/>
    <x v="1"/>
    <x v="1"/>
    <x v="0"/>
    <x v="1"/>
    <x v="3"/>
    <x v="1"/>
    <x v="1"/>
    <x v="0"/>
    <x v="47"/>
    <x v="0"/>
    <x v="47"/>
    <x v="5"/>
    <x v="14"/>
    <x v="2"/>
    <x v="2"/>
    <x v="2"/>
    <x v="2"/>
    <x v="0"/>
    <x v="0"/>
    <x v="0"/>
    <x v="0"/>
    <x v="0"/>
    <x v="0"/>
  </r>
  <r>
    <x v="48"/>
    <x v="0"/>
    <x v="0"/>
    <x v="0"/>
    <x v="0"/>
    <x v="1"/>
    <x v="13"/>
    <x v="2"/>
    <x v="1"/>
    <x v="0"/>
    <x v="48"/>
    <x v="0"/>
    <x v="48"/>
    <x v="5"/>
    <x v="15"/>
    <x v="2"/>
    <x v="2"/>
    <x v="2"/>
    <x v="13"/>
    <x v="10"/>
    <x v="3"/>
    <x v="0"/>
    <x v="1"/>
    <x v="2"/>
    <x v="0"/>
  </r>
  <r>
    <x v="49"/>
    <x v="0"/>
    <x v="0"/>
    <x v="0"/>
    <x v="0"/>
    <x v="1"/>
    <x v="16"/>
    <x v="2"/>
    <x v="1"/>
    <x v="0"/>
    <x v="49"/>
    <x v="0"/>
    <x v="49"/>
    <x v="5"/>
    <x v="16"/>
    <x v="2"/>
    <x v="2"/>
    <x v="2"/>
    <x v="14"/>
    <x v="10"/>
    <x v="3"/>
    <x v="0"/>
    <x v="1"/>
    <x v="2"/>
    <x v="0"/>
  </r>
  <r>
    <x v="50"/>
    <x v="0"/>
    <x v="0"/>
    <x v="0"/>
    <x v="0"/>
    <x v="1"/>
    <x v="0"/>
    <x v="0"/>
    <x v="2"/>
    <x v="0"/>
    <x v="50"/>
    <x v="0"/>
    <x v="50"/>
    <x v="5"/>
    <x v="17"/>
    <x v="2"/>
    <x v="2"/>
    <x v="2"/>
    <x v="15"/>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PivotTable2" cacheId="12673"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12:E17" firstHeaderRow="1" firstDataRow="2" firstDataCol="1" rowPageCount="1" colPageCount="1"/>
  <pivotFields count="16">
    <pivotField compact="0" showAll="0">
      <items count="17">
        <item x="0"/>
        <item x="1"/>
        <item x="2"/>
        <item x="3"/>
        <item x="4"/>
        <item x="5"/>
        <item x="6"/>
        <item x="7"/>
        <item x="8"/>
        <item x="9"/>
        <item x="10"/>
        <item x="11"/>
        <item x="12"/>
        <item x="13"/>
        <item x="14"/>
        <item x="15"/>
        <item t="default"/>
      </items>
    </pivotField>
    <pivotField dataField="1" compact="0" showAll="0">
      <items count="17">
        <item x="6"/>
        <item x="0"/>
        <item x="1"/>
        <item x="2"/>
        <item x="3"/>
        <item x="4"/>
        <item x="5"/>
        <item x="7"/>
        <item x="8"/>
        <item x="9"/>
        <item x="10"/>
        <item x="11"/>
        <item x="12"/>
        <item x="13"/>
        <item x="14"/>
        <item x="15"/>
        <item t="default"/>
      </items>
    </pivotField>
    <pivotField compact="0" numFmtId="164" showAll="0">
      <items count="2">
        <item x="0"/>
        <item t="default"/>
      </items>
    </pivotField>
    <pivotField compact="0" showAll="0">
      <items count="3">
        <item x="1"/>
        <item x="0"/>
        <item t="default"/>
      </items>
    </pivotField>
    <pivotField compact="0" showAll="0">
      <items count="3">
        <item x="0"/>
        <item x="1"/>
        <item t="default"/>
      </items>
    </pivotField>
    <pivotField compact="0" showAll="0">
      <items count="5">
        <item x="1"/>
        <item x="0"/>
        <item x="2"/>
        <item x="3"/>
        <item t="default"/>
      </items>
    </pivotField>
    <pivotField axis="axisRow" compact="0" showAll="0">
      <items count="4">
        <item x="2"/>
        <item x="1"/>
        <item x="0"/>
        <item t="default"/>
      </items>
    </pivotField>
    <pivotField axis="axisCol" compact="0" showAll="0">
      <items count="4">
        <item x="2"/>
        <item x="0"/>
        <item x="1"/>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2">
        <item x="0"/>
        <item t="default"/>
      </items>
    </pivotField>
    <pivotField axis="axisPage" compact="0" showAll="0">
      <items count="2">
        <item x="0"/>
        <item t="default"/>
      </items>
    </pivotField>
    <pivotField compact="0" showAll="0">
      <items count="16">
        <item x="0"/>
        <item x="1"/>
        <item x="2"/>
        <item x="3"/>
        <item x="4"/>
        <item x="5"/>
        <item x="6"/>
        <item x="7"/>
        <item x="8"/>
        <item x="9"/>
        <item x="10"/>
        <item x="11"/>
        <item x="12"/>
        <item x="13"/>
        <item x="1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6"/>
  </rowFields>
  <rowItems count="4">
    <i>
      <x/>
    </i>
    <i>
      <x v="1"/>
    </i>
    <i>
      <x v="2"/>
    </i>
    <i t="grand">
      <x/>
    </i>
  </rowItems>
  <colFields count="1">
    <field x="7"/>
  </colFields>
  <colItems count="4">
    <i>
      <x/>
    </i>
    <i>
      <x v="1"/>
    </i>
    <i>
      <x v="2"/>
    </i>
    <i t="grand">
      <x/>
    </i>
  </colItems>
  <pageFields count="1">
    <pageField fld="10" item="0" hier="0"/>
  </pageFields>
  <dataFields count="1">
    <dataField name="Count of Defect ID_x000d_" fld="1" subtotal="count" baseField="0" baseItem="0"/>
  </dataFields>
  <formats count="8">
    <format dxfId="242">
      <pivotArea type="all" dataOnly="0" outline="0" fieldPosition="0"/>
    </format>
    <format dxfId="243">
      <pivotArea type="all" dataOnly="0" outline="0" fieldPosition="0"/>
    </format>
    <format dxfId="244">
      <pivotArea type="origin" dataOnly="0" labelOnly="1" outline="0" fieldPosition="0"/>
    </format>
    <format dxfId="245">
      <pivotArea type="origin" dataOnly="0" labelOnly="1" outline="0" fieldPosition="0"/>
    </format>
    <format dxfId="246">
      <pivotArea field="10" type="button" dataOnly="0" labelOnly="1" outline="0" fieldPosition="0"/>
    </format>
    <format dxfId="247">
      <pivotArea type="all" dataOnly="0" outline="0" fieldPosition="0"/>
    </format>
    <format dxfId="248">
      <pivotArea type="origin" dataOnly="0" labelOnly="1" outline="0" fieldPosition="0"/>
    </format>
    <format dxfId="249">
      <pivotArea field="10" type="butto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PivotTable6" cacheId="12678"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66:F70" firstHeaderRow="1" firstDataRow="2" firstDataCol="1"/>
  <pivotFields count="25">
    <pivotField compact="0" showAll="0">
      <items count="52">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
        <item x="6"/>
        <item x="7"/>
        <item x="8"/>
        <item x="50"/>
        <item t="default"/>
      </items>
    </pivotField>
    <pivotField compact="0" showAll="0">
      <items count="2">
        <item x="0"/>
        <item t="default"/>
      </items>
    </pivotField>
    <pivotField compact="0" showAll="0">
      <items count="4">
        <item x="0"/>
        <item x="1"/>
        <item x="2"/>
        <item t="default"/>
      </items>
    </pivotField>
    <pivotField axis="axisRow" compact="0" showAll="0">
      <items count="3">
        <item x="1"/>
        <item x="0"/>
        <item t="default"/>
      </items>
    </pivotField>
    <pivotField compact="0" showAll="0">
      <items count="2">
        <item x="0"/>
        <item t="default"/>
      </items>
    </pivotField>
    <pivotField compact="0" showAll="0">
      <items count="6">
        <item x="0"/>
        <item x="1"/>
        <item x="2"/>
        <item x="3"/>
        <item x="4"/>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6">
        <item x="0"/>
        <item x="1"/>
        <item x="2"/>
        <item x="3"/>
        <item x="4"/>
        <item t="default"/>
      </items>
    </pivotField>
    <pivotField compact="0" showAll="0">
      <items count="4">
        <item x="0"/>
        <item x="1"/>
        <item x="2"/>
        <item t="default"/>
      </items>
    </pivotField>
    <pivotField compact="0" showAll="0">
      <items count="4">
        <item x="0"/>
        <item x="1"/>
        <item x="2"/>
        <item t="default"/>
      </items>
    </pivotField>
    <pivotField compact="0"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compact="0" showAll="0">
      <items count="3">
        <item x="0"/>
        <item x="1"/>
        <item t="default"/>
      </items>
    </pivotField>
    <pivotField compact="0" showAll="0">
      <items count="52">
        <item x="0"/>
        <item x="2"/>
        <item x="3"/>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49"/>
        <item x="50"/>
        <item x="1"/>
        <item x="4"/>
        <item x="27"/>
        <item t="default"/>
      </items>
    </pivotField>
    <pivotField compact="0" showAll="0">
      <items count="10">
        <item x="0"/>
        <item x="1"/>
        <item x="2"/>
        <item x="3"/>
        <item x="4"/>
        <item x="5"/>
        <item x="6"/>
        <item x="7"/>
        <item x="8"/>
        <item t="default"/>
      </items>
    </pivotField>
    <pivotField compact="0" showAll="0">
      <items count="19">
        <item x="0"/>
        <item x="4"/>
        <item x="3"/>
        <item x="14"/>
        <item x="6"/>
        <item x="10"/>
        <item x="5"/>
        <item x="12"/>
        <item x="16"/>
        <item x="15"/>
        <item x="11"/>
        <item x="8"/>
        <item x="2"/>
        <item x="7"/>
        <item x="9"/>
        <item x="13"/>
        <item x="1"/>
        <item x="17"/>
        <item t="default"/>
      </items>
    </pivotField>
    <pivotField compact="0" showAll="0">
      <items count="5">
        <item x="0"/>
        <item x="1"/>
        <item x="2"/>
        <item x="3"/>
        <item t="default"/>
      </items>
    </pivotField>
    <pivotField compact="0" showAll="0">
      <items count="5">
        <item x="2"/>
        <item x="0"/>
        <item x="3"/>
        <item x="1"/>
        <item t="default"/>
      </items>
    </pivotField>
    <pivotField compact="0" showAll="0">
      <items count="7">
        <item x="0"/>
        <item x="1"/>
        <item x="2"/>
        <item x="3"/>
        <item x="4"/>
        <item x="5"/>
        <item t="default"/>
      </items>
    </pivotField>
    <pivotField compact="0" showAll="0">
      <items count="17">
        <item x="0"/>
        <item x="1"/>
        <item x="2"/>
        <item x="3"/>
        <item x="4"/>
        <item x="5"/>
        <item x="7"/>
        <item x="8"/>
        <item x="9"/>
        <item x="10"/>
        <item x="11"/>
        <item x="12"/>
        <item x="13"/>
        <item x="14"/>
        <item x="15"/>
        <item x="6"/>
        <item t="default"/>
      </items>
    </pivotField>
    <pivotField compact="0" showAll="0">
      <items count="12">
        <item x="0"/>
        <item x="1"/>
        <item x="2"/>
        <item x="3"/>
        <item x="4"/>
        <item x="5"/>
        <item x="6"/>
        <item x="7"/>
        <item x="8"/>
        <item x="9"/>
        <item x="10"/>
        <item t="default"/>
      </items>
    </pivotField>
    <pivotField compact="0" showAll="0">
      <items count="6">
        <item x="0"/>
        <item x="1"/>
        <item x="3"/>
        <item x="4"/>
        <item x="2"/>
        <item t="default"/>
      </items>
    </pivotField>
    <pivotField compact="0" showAll="0">
      <items count="4">
        <item x="0"/>
        <item x="1"/>
        <item x="2"/>
        <item t="default"/>
      </items>
    </pivotField>
    <pivotField compact="0" showAll="0"/>
    <pivotField axis="axisCol" dataField="1" compact="0" showAll="0">
      <items count="6">
        <item x="2"/>
        <item x="3"/>
        <item x="0"/>
        <item x="1"/>
        <item m="1" x="4"/>
        <item t="default"/>
      </items>
    </pivotField>
    <pivotField compact="0" showAll="0"/>
  </pivotFields>
  <rowFields count="1">
    <field x="3"/>
  </rowFields>
  <rowItems count="3">
    <i>
      <x/>
    </i>
    <i>
      <x v="1"/>
    </i>
    <i t="grand">
      <x/>
    </i>
  </rowItems>
  <colFields count="1">
    <field x="23"/>
  </colFields>
  <colItems count="5">
    <i>
      <x/>
    </i>
    <i>
      <x v="1"/>
    </i>
    <i>
      <x v="2"/>
    </i>
    <i>
      <x v="3"/>
    </i>
    <i t="grand">
      <x/>
    </i>
  </colItems>
  <dataFields count="1">
    <dataField name="Count of Final Testing:_x000a_10/20/2024" fld="23" subtotal="count" baseField="0" baseItem="0"/>
  </dataFields>
  <formats count="2">
    <format dxfId="240">
      <pivotArea type="all" dataOnly="0" outline="0" fieldPosition="0"/>
    </format>
    <format dxfId="241">
      <pivotArea type="origi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PivotTable5" cacheId="12676"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45:G49" firstHeaderRow="1" firstDataRow="2" firstDataCol="1"/>
  <pivotFields count="22">
    <pivotField compact="0" showAll="0">
      <items count="52">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
        <item x="6"/>
        <item x="7"/>
        <item x="8"/>
        <item x="50"/>
        <item t="default"/>
      </items>
    </pivotField>
    <pivotField compact="0" showAll="0">
      <items count="2">
        <item x="0"/>
        <item t="default"/>
      </items>
    </pivotField>
    <pivotField compact="0" showAll="0">
      <items count="4">
        <item x="0"/>
        <item x="1"/>
        <item x="2"/>
        <item t="default"/>
      </items>
    </pivotField>
    <pivotField axis="axisRow" compact="0" showAll="0">
      <items count="3">
        <item x="1"/>
        <item x="0"/>
        <item t="default"/>
      </items>
    </pivotField>
    <pivotField compact="0" showAll="0">
      <items count="2">
        <item x="0"/>
        <item t="default"/>
      </items>
    </pivotField>
    <pivotField compact="0" showAll="0">
      <items count="6">
        <item x="0"/>
        <item x="1"/>
        <item x="2"/>
        <item x="3"/>
        <item x="4"/>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6">
        <item x="0"/>
        <item x="1"/>
        <item x="2"/>
        <item x="3"/>
        <item x="4"/>
        <item t="default"/>
      </items>
    </pivotField>
    <pivotField compact="0" showAll="0">
      <items count="4">
        <item x="0"/>
        <item x="1"/>
        <item x="2"/>
        <item t="default"/>
      </items>
    </pivotField>
    <pivotField compact="0" showAll="0">
      <items count="4">
        <item x="0"/>
        <item x="1"/>
        <item x="2"/>
        <item t="default"/>
      </items>
    </pivotField>
    <pivotField compact="0"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compact="0" showAll="0">
      <items count="3">
        <item x="0"/>
        <item x="1"/>
        <item t="default"/>
      </items>
    </pivotField>
    <pivotField compact="0"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compact="0" showAll="0">
      <items count="10">
        <item x="0"/>
        <item x="1"/>
        <item x="2"/>
        <item x="3"/>
        <item x="4"/>
        <item x="5"/>
        <item x="6"/>
        <item x="7"/>
        <item x="8"/>
        <item t="default"/>
      </items>
    </pivotField>
    <pivotField compact="0" showAll="0">
      <items count="19">
        <item x="0"/>
        <item x="4"/>
        <item x="3"/>
        <item x="14"/>
        <item x="6"/>
        <item x="10"/>
        <item x="5"/>
        <item x="12"/>
        <item x="16"/>
        <item x="15"/>
        <item x="11"/>
        <item x="8"/>
        <item x="2"/>
        <item x="7"/>
        <item x="9"/>
        <item x="13"/>
        <item x="1"/>
        <item x="17"/>
        <item t="default"/>
      </items>
    </pivotField>
    <pivotField compact="0" showAll="0">
      <items count="5">
        <item x="0"/>
        <item x="1"/>
        <item x="2"/>
        <item x="3"/>
        <item t="default"/>
      </items>
    </pivotField>
    <pivotField compact="0" showAll="0">
      <items count="5">
        <item x="2"/>
        <item x="0"/>
        <item x="3"/>
        <item x="1"/>
        <item t="default"/>
      </items>
    </pivotField>
    <pivotField compact="0" showAll="0">
      <items count="7">
        <item x="0"/>
        <item x="1"/>
        <item x="2"/>
        <item x="3"/>
        <item x="4"/>
        <item x="5"/>
        <item t="default"/>
      </items>
    </pivotField>
    <pivotField compact="0" showAll="0">
      <items count="17">
        <item x="0"/>
        <item x="1"/>
        <item x="2"/>
        <item x="3"/>
        <item x="4"/>
        <item x="5"/>
        <item x="7"/>
        <item x="8"/>
        <item x="9"/>
        <item x="10"/>
        <item x="11"/>
        <item x="12"/>
        <item x="13"/>
        <item x="14"/>
        <item x="15"/>
        <item x="6"/>
        <item t="default"/>
      </items>
    </pivotField>
    <pivotField compact="0" showAll="0">
      <items count="12">
        <item x="0"/>
        <item x="1"/>
        <item x="2"/>
        <item x="3"/>
        <item x="4"/>
        <item x="5"/>
        <item x="6"/>
        <item x="7"/>
        <item x="8"/>
        <item x="9"/>
        <item x="10"/>
        <item t="default"/>
      </items>
    </pivotField>
    <pivotField axis="axisCol" dataField="1" compact="0" showAll="0">
      <items count="9">
        <item m="1" x="7"/>
        <item x="0"/>
        <item m="1" x="5"/>
        <item x="1"/>
        <item x="3"/>
        <item m="1" x="6"/>
        <item x="4"/>
        <item x="2"/>
        <item t="default"/>
      </items>
    </pivotField>
    <pivotField compact="0" showAll="0">
      <items count="4">
        <item x="0"/>
        <item x="1"/>
        <item x="2"/>
        <item t="default"/>
      </items>
    </pivotField>
  </pivotFields>
  <rowFields count="1">
    <field x="3"/>
  </rowFields>
  <rowItems count="3">
    <i>
      <x/>
    </i>
    <i>
      <x v="1"/>
    </i>
    <i t="grand">
      <x/>
    </i>
  </rowItems>
  <colFields count="1">
    <field x="20"/>
  </colFields>
  <colItems count="6">
    <i>
      <x v="1"/>
    </i>
    <i>
      <x v="3"/>
    </i>
    <i>
      <x v="4"/>
    </i>
    <i>
      <x v="6"/>
    </i>
    <i>
      <x v="7"/>
    </i>
    <i t="grand">
      <x/>
    </i>
  </colItems>
  <dataFields count="1">
    <dataField name="Count of Final Testing" fld="20" subtotal="count" baseField="0" baseItem="0"/>
  </dataFields>
  <formats count="2">
    <format dxfId="238">
      <pivotArea type="all" dataOnly="0" outline="0" fieldPosition="0"/>
    </format>
    <format dxfId="239">
      <pivotArea type="origi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2675"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27:F39" firstHeaderRow="1" firstDataRow="2" firstDataCol="2"/>
  <pivotFields count="19">
    <pivotField compact="0" showAll="0">
      <items count="18">
        <item x="0"/>
        <item x="1"/>
        <item x="2"/>
        <item x="3"/>
        <item x="4"/>
        <item x="5"/>
        <item x="6"/>
        <item x="7"/>
        <item x="8"/>
        <item x="9"/>
        <item x="10"/>
        <item x="11"/>
        <item x="12"/>
        <item x="13"/>
        <item x="14"/>
        <item x="15"/>
        <item x="16"/>
        <item t="default"/>
      </items>
    </pivotField>
    <pivotField dataField="1" compact="0" showAll="0">
      <items count="18">
        <item x="6"/>
        <item x="0"/>
        <item x="1"/>
        <item x="2"/>
        <item x="3"/>
        <item x="4"/>
        <item x="5"/>
        <item x="7"/>
        <item x="8"/>
        <item x="9"/>
        <item x="10"/>
        <item x="11"/>
        <item x="12"/>
        <item x="13"/>
        <item x="14"/>
        <item x="15"/>
        <item x="16"/>
        <item t="default"/>
      </items>
    </pivotField>
    <pivotField compact="0" numFmtId="164" showAll="0">
      <items count="2">
        <item x="0"/>
        <item t="default"/>
      </items>
    </pivotField>
    <pivotField compact="0" showAll="0">
      <items count="3">
        <item x="1"/>
        <item x="0"/>
        <item t="default"/>
      </items>
    </pivotField>
    <pivotField compact="0" showAll="0">
      <items count="3">
        <item x="0"/>
        <item x="1"/>
        <item t="default"/>
      </items>
    </pivotField>
    <pivotField compact="0" showAll="0">
      <items count="5">
        <item x="1"/>
        <item x="0"/>
        <item x="2"/>
        <item x="3"/>
        <item t="default"/>
      </items>
    </pivotField>
    <pivotField axis="axisRow" compact="0" showAll="0">
      <items count="4">
        <item x="2"/>
        <item x="1"/>
        <item x="0"/>
        <item t="default"/>
      </items>
    </pivotField>
    <pivotField axis="axisCol" compact="0" showAll="0">
      <items count="4">
        <item x="2"/>
        <item x="0"/>
        <item x="1"/>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2">
        <item x="0"/>
        <item t="default"/>
      </items>
    </pivotField>
    <pivotField compact="0" showAll="0">
      <items count="2">
        <item x="0"/>
        <item t="default"/>
      </items>
    </pivotField>
    <pivotField compact="0" showAll="0">
      <items count="17">
        <item x="0"/>
        <item x="1"/>
        <item x="2"/>
        <item x="3"/>
        <item x="4"/>
        <item x="5"/>
        <item x="6"/>
        <item x="7"/>
        <item x="8"/>
        <item x="9"/>
        <item x="10"/>
        <item x="11"/>
        <item x="12"/>
        <item x="13"/>
        <item x="14"/>
        <item x="15"/>
        <item t="default"/>
      </items>
    </pivotField>
    <pivotField name="Defect Status:_x000a_10/17/2024_2" axis="axisRow" compact="0" showAll="0">
      <items count="4">
        <item x="0"/>
        <item x="1"/>
        <item x="2"/>
        <item t="default"/>
      </items>
    </pivotField>
    <pivotField compact="0" showAll="0">
      <items count="4">
        <item x="0"/>
        <item x="1"/>
        <item x="2"/>
        <item t="default"/>
      </items>
    </pivotField>
    <pivotField compact="0" showAll="0">
      <items count="2">
        <item x="0"/>
        <item t="default"/>
      </items>
    </pivotField>
    <pivotField compact="0" showAll="0">
      <items count="11">
        <item x="9"/>
        <item x="0"/>
        <item x="1"/>
        <item x="2"/>
        <item x="3"/>
        <item x="4"/>
        <item x="5"/>
        <item x="6"/>
        <item x="7"/>
        <item x="8"/>
        <item t="default"/>
      </items>
    </pivotField>
    <pivotField compact="0" showAll="0">
      <items count="2">
        <item x="0"/>
        <item t="default"/>
      </items>
    </pivotField>
    <pivotField compact="0" showAll="0">
      <items count="7">
        <item x="0"/>
        <item x="1"/>
        <item x="2"/>
        <item x="3"/>
        <item x="4"/>
        <item x="5"/>
        <item t="default"/>
      </items>
    </pivotField>
    <pivotField compact="0" showAll="0">
      <items count="7">
        <item x="0"/>
        <item x="1"/>
        <item x="2"/>
        <item x="3"/>
        <item x="4"/>
        <item x="5"/>
        <item t="default"/>
      </items>
    </pivotField>
  </pivotFields>
  <rowFields count="2">
    <field x="6"/>
    <field x="12"/>
  </rowFields>
  <rowItems count="11">
    <i>
      <x/>
    </i>
    <i r="1">
      <x/>
    </i>
    <i r="1">
      <x v="1"/>
    </i>
    <i r="1">
      <x v="2"/>
    </i>
    <i>
      <x v="1"/>
    </i>
    <i r="1">
      <x/>
    </i>
    <i r="1">
      <x v="1"/>
    </i>
    <i r="1">
      <x v="2"/>
    </i>
    <i>
      <x v="2"/>
    </i>
    <i r="1">
      <x/>
    </i>
    <i t="grand">
      <x/>
    </i>
  </rowItems>
  <colFields count="1">
    <field x="7"/>
  </colFields>
  <colItems count="4">
    <i>
      <x/>
    </i>
    <i>
      <x v="1"/>
    </i>
    <i>
      <x v="2"/>
    </i>
    <i t="grand">
      <x/>
    </i>
  </colItems>
  <dataFields count="1">
    <dataField name="Count of Defect ID" fld="1" subtotal="count" baseField="0" baseItem="0"/>
  </dataFields>
  <formats count="9">
    <format dxfId="229">
      <pivotArea type="all" dataOnly="0" outline="0" fieldPosition="0"/>
    </format>
    <format dxfId="230">
      <pivotArea type="all" dataOnly="0" outline="0" fieldPosition="0"/>
    </format>
    <format dxfId="231">
      <pivotArea type="origin" dataOnly="0" labelOnly="1" outline="0" fieldPosition="0"/>
    </format>
    <format dxfId="232">
      <pivotArea type="origin" dataOnly="0" labelOnly="1" outline="0" fieldPosition="0"/>
    </format>
    <format dxfId="233">
      <pivotArea field="10" type="button" dataOnly="0" labelOnly="1" outline="0" fieldPosition="0"/>
    </format>
    <format dxfId="234">
      <pivotArea type="all" dataOnly="0" outline="0" fieldPosition="0"/>
    </format>
    <format dxfId="235">
      <pivotArea type="origin" dataOnly="0" labelOnly="1" outline="0" fieldPosition="0"/>
    </format>
    <format dxfId="236">
      <pivotArea field="10" type="button" dataOnly="0" labelOnly="1" outline="0" fieldPosition="0"/>
    </format>
    <format dxfId="237">
      <pivotArea field="10" type="butto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3" cacheId="12674"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20:F24" firstHeaderRow="1" firstDataRow="2" firstDataCol="1"/>
  <pivotFields count="19">
    <pivotField compact="0" showAll="0">
      <items count="52">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
        <item x="6"/>
        <item x="7"/>
        <item x="8"/>
        <item x="50"/>
        <item t="default"/>
      </items>
    </pivotField>
    <pivotField compact="0" showAll="0">
      <items count="2">
        <item x="0"/>
        <item t="default"/>
      </items>
    </pivotField>
    <pivotField compact="0" showAll="0">
      <items count="4">
        <item x="0"/>
        <item x="1"/>
        <item x="2"/>
        <item t="default"/>
      </items>
    </pivotField>
    <pivotField axis="axisRow" compact="0" showAll="0">
      <items count="3">
        <item x="1"/>
        <item x="0"/>
        <item t="default"/>
      </items>
    </pivotField>
    <pivotField compact="0" showAll="0">
      <items count="2">
        <item x="0"/>
        <item t="default"/>
      </items>
    </pivotField>
    <pivotField compact="0" showAll="0">
      <items count="6">
        <item x="0"/>
        <item x="1"/>
        <item x="2"/>
        <item x="3"/>
        <item x="4"/>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6">
        <item x="0"/>
        <item x="1"/>
        <item x="2"/>
        <item x="3"/>
        <item x="4"/>
        <item t="default"/>
      </items>
    </pivotField>
    <pivotField compact="0" showAll="0">
      <items count="4">
        <item x="0"/>
        <item x="1"/>
        <item x="2"/>
        <item t="default"/>
      </items>
    </pivotField>
    <pivotField compact="0" showAll="0">
      <items count="4">
        <item x="0"/>
        <item x="1"/>
        <item x="2"/>
        <item t="default"/>
      </items>
    </pivotField>
    <pivotField compact="0"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compact="0" showAll="0">
      <items count="3">
        <item x="0"/>
        <item x="1"/>
        <item t="default"/>
      </items>
    </pivotField>
    <pivotField compact="0"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compact="0" showAll="0">
      <items count="10">
        <item x="0"/>
        <item x="1"/>
        <item x="2"/>
        <item x="3"/>
        <item x="4"/>
        <item x="5"/>
        <item x="6"/>
        <item x="7"/>
        <item x="8"/>
        <item t="default"/>
      </items>
    </pivotField>
    <pivotField compact="0" showAll="0">
      <items count="19">
        <item x="0"/>
        <item x="4"/>
        <item x="3"/>
        <item x="14"/>
        <item x="6"/>
        <item x="10"/>
        <item x="5"/>
        <item x="12"/>
        <item x="16"/>
        <item x="15"/>
        <item x="11"/>
        <item x="8"/>
        <item x="2"/>
        <item x="7"/>
        <item x="9"/>
        <item x="13"/>
        <item x="1"/>
        <item x="17"/>
        <item t="default"/>
      </items>
    </pivotField>
    <pivotField compact="0" showAll="0">
      <items count="5">
        <item x="0"/>
        <item x="1"/>
        <item x="2"/>
        <item x="3"/>
        <item t="default"/>
      </items>
    </pivotField>
    <pivotField axis="axisCol" dataField="1" compact="0" showAll="0">
      <items count="5">
        <item x="2"/>
        <item x="0"/>
        <item x="3"/>
        <item x="1"/>
        <item t="default"/>
      </items>
    </pivotField>
    <pivotField compact="0" showAll="0">
      <items count="7">
        <item x="0"/>
        <item x="1"/>
        <item x="2"/>
        <item x="3"/>
        <item x="4"/>
        <item x="5"/>
        <item t="default"/>
      </items>
    </pivotField>
    <pivotField compact="0" showAll="0">
      <items count="17">
        <item x="0"/>
        <item x="1"/>
        <item x="2"/>
        <item x="3"/>
        <item x="4"/>
        <item x="5"/>
        <item x="6"/>
        <item x="7"/>
        <item x="8"/>
        <item x="9"/>
        <item x="10"/>
        <item x="11"/>
        <item x="12"/>
        <item x="13"/>
        <item x="14"/>
        <item x="15"/>
        <item t="default"/>
      </items>
    </pivotField>
  </pivotFields>
  <rowFields count="1">
    <field x="3"/>
  </rowFields>
  <rowItems count="3">
    <i>
      <x/>
    </i>
    <i>
      <x v="1"/>
    </i>
    <i t="grand">
      <x/>
    </i>
  </rowItems>
  <colFields count="1">
    <field x="16"/>
  </colFields>
  <colItems count="5">
    <i>
      <x/>
    </i>
    <i>
      <x v="1"/>
    </i>
    <i>
      <x v="2"/>
    </i>
    <i>
      <x v="3"/>
    </i>
    <i t="grand">
      <x/>
    </i>
  </colItems>
  <dataFields count="1">
    <dataField name="Test case execution status:_x000a_10/13/2024" fld="16" subtotal="count" baseField="0" baseItem="0"/>
  </dataFields>
  <formats count="2">
    <format dxfId="227">
      <pivotArea type="all" dataOnly="0" outline="0" fieldPosition="0"/>
    </format>
    <format dxfId="228">
      <pivotArea type="origi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 cacheId="12672"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3:D7" firstHeaderRow="1" firstDataRow="2" firstDataCol="1" rowPageCount="1" colPageCount="1"/>
  <pivotFields count="15">
    <pivotField compact="0" showAll="0">
      <items count="7">
        <item x="0"/>
        <item x="1"/>
        <item x="2"/>
        <item x="3"/>
        <item x="4"/>
        <item x="5"/>
        <item t="default"/>
      </items>
    </pivotField>
    <pivotField dataField="1" compact="0" showAll="0">
      <items count="7">
        <item x="0"/>
        <item x="1"/>
        <item x="3"/>
        <item x="4"/>
        <item x="2"/>
        <item x="5"/>
        <item t="default"/>
      </items>
    </pivotField>
    <pivotField compact="0" numFmtId="164"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axis="axisRow" compact="0" showAll="0">
      <items count="3">
        <item x="1"/>
        <item x="0"/>
        <item t="default"/>
      </items>
    </pivotField>
    <pivotField axis="axisCol" compact="0" showAll="0">
      <items count="3">
        <item x="1"/>
        <item x="0"/>
        <item t="default"/>
      </items>
    </pivotField>
    <pivotField compact="0" showAll="0">
      <items count="6">
        <item x="0"/>
        <item x="1"/>
        <item x="2"/>
        <item x="3"/>
        <item x="4"/>
        <item t="default"/>
      </items>
    </pivotField>
    <pivotField compact="0" showAll="0">
      <items count="2">
        <item x="0"/>
        <item t="default"/>
      </items>
    </pivotField>
    <pivotField name="Defect Status@071024" axis="axisPage"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6"/>
  </rowFields>
  <rowItems count="3">
    <i>
      <x/>
    </i>
    <i>
      <x v="1"/>
    </i>
    <i t="grand">
      <x/>
    </i>
  </rowItems>
  <colFields count="1">
    <field x="7"/>
  </colFields>
  <colItems count="3">
    <i>
      <x/>
    </i>
    <i>
      <x v="1"/>
    </i>
    <i t="grand">
      <x/>
    </i>
  </colItems>
  <pageFields count="1">
    <pageField fld="10" item="0" hier="0"/>
  </pageFields>
  <dataFields count="1">
    <dataField name="Count of Defect ID" fld="1" subtotal="count" baseField="0" baseItem="0"/>
  </dataFields>
  <formats count="2">
    <format dxfId="225">
      <pivotArea type="all" dataOnly="0" outline="0" fieldPosition="0"/>
    </format>
    <format dxfId="226">
      <pivotArea type="all" dataOnly="0"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7" cacheId="12677" applyNumberFormats="0" applyBorderFormats="0" applyFontFormats="0" applyPatternFormats="0" applyAlignmentFormats="0" applyWidthHeightFormats="1" dataCaption="Values" updatedVersion="5" minRefreshableVersion="3" useAutoFormatting="1" createdVersion="5" indent="0" compact="0" outline="1" outlineData="1" compactData="0" multipleFieldFilters="0">
  <location ref="A53:F64" firstHeaderRow="1" firstDataRow="2" firstDataCol="2"/>
  <pivotFields count="23">
    <pivotField compact="0" showAll="0">
      <items count="18">
        <item x="0"/>
        <item x="1"/>
        <item x="2"/>
        <item x="3"/>
        <item x="4"/>
        <item x="5"/>
        <item x="6"/>
        <item x="7"/>
        <item x="8"/>
        <item x="9"/>
        <item x="10"/>
        <item x="11"/>
        <item x="12"/>
        <item x="13"/>
        <item x="14"/>
        <item x="15"/>
        <item x="16"/>
        <item t="default"/>
      </items>
    </pivotField>
    <pivotField dataField="1" compact="0" showAll="0">
      <items count="18">
        <item x="6"/>
        <item x="0"/>
        <item x="1"/>
        <item x="2"/>
        <item x="3"/>
        <item x="4"/>
        <item x="5"/>
        <item x="7"/>
        <item x="8"/>
        <item x="9"/>
        <item x="10"/>
        <item x="11"/>
        <item x="12"/>
        <item x="13"/>
        <item x="14"/>
        <item x="15"/>
        <item x="16"/>
        <item t="default"/>
      </items>
    </pivotField>
    <pivotField compact="0" numFmtId="164" showAll="0">
      <items count="2">
        <item x="0"/>
        <item t="default"/>
      </items>
    </pivotField>
    <pivotField compact="0" showAll="0">
      <items count="3">
        <item x="1"/>
        <item x="0"/>
        <item t="default"/>
      </items>
    </pivotField>
    <pivotField compact="0" showAll="0">
      <items count="3">
        <item x="0"/>
        <item x="1"/>
        <item t="default"/>
      </items>
    </pivotField>
    <pivotField compact="0" showAll="0">
      <items count="5">
        <item x="1"/>
        <item x="0"/>
        <item x="2"/>
        <item x="3"/>
        <item t="default"/>
      </items>
    </pivotField>
    <pivotField axis="axisRow" compact="0" showAll="0">
      <items count="4">
        <item x="2"/>
        <item x="1"/>
        <item x="0"/>
        <item t="default"/>
      </items>
    </pivotField>
    <pivotField axis="axisCol" compact="0" showAll="0">
      <items count="4">
        <item x="2"/>
        <item x="0"/>
        <item x="1"/>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2">
        <item x="0"/>
        <item t="default"/>
      </items>
    </pivotField>
    <pivotField compact="0" showAll="0">
      <items count="2">
        <item x="0"/>
        <item t="default"/>
      </items>
    </pivotField>
    <pivotField compact="0" showAll="0">
      <items count="17">
        <item x="0"/>
        <item x="1"/>
        <item x="2"/>
        <item x="3"/>
        <item x="4"/>
        <item x="5"/>
        <item x="6"/>
        <item x="7"/>
        <item x="8"/>
        <item x="9"/>
        <item x="10"/>
        <item x="11"/>
        <item x="12"/>
        <item x="13"/>
        <item x="14"/>
        <item x="15"/>
        <item t="default"/>
      </items>
    </pivotField>
    <pivotField name="Defect Status:_x000a_10/17/2024_2" compact="0" showAll="0">
      <items count="4">
        <item x="0"/>
        <item x="1"/>
        <item x="2"/>
        <item t="default"/>
      </items>
    </pivotField>
    <pivotField compact="0" showAll="0">
      <items count="4">
        <item x="0"/>
        <item x="1"/>
        <item x="2"/>
        <item t="default"/>
      </items>
    </pivotField>
    <pivotField compact="0" showAll="0">
      <items count="2">
        <item x="0"/>
        <item t="default"/>
      </items>
    </pivotField>
    <pivotField compact="0" showAll="0">
      <items count="11">
        <item x="9"/>
        <item x="0"/>
        <item x="1"/>
        <item x="2"/>
        <item x="3"/>
        <item x="4"/>
        <item x="5"/>
        <item x="6"/>
        <item x="7"/>
        <item x="8"/>
        <item t="default"/>
      </items>
    </pivotField>
    <pivotField compact="0" showAll="0">
      <items count="2">
        <item x="0"/>
        <item t="default"/>
      </items>
    </pivotField>
    <pivotField compact="0" showAll="0">
      <items count="7">
        <item x="0"/>
        <item x="1"/>
        <item x="2"/>
        <item x="3"/>
        <item x="4"/>
        <item x="5"/>
        <item t="default"/>
      </items>
    </pivotField>
    <pivotField compact="0" showAll="0">
      <items count="8">
        <item x="0"/>
        <item x="1"/>
        <item x="2"/>
        <item x="4"/>
        <item x="5"/>
        <item x="6"/>
        <item x="3"/>
        <item t="default"/>
      </items>
    </pivotField>
    <pivotField compact="0" showAll="0"/>
    <pivotField axis="axisRow" compact="0" showAll="0">
      <items count="4">
        <item x="0"/>
        <item x="1"/>
        <item x="2"/>
        <item t="default"/>
      </items>
    </pivotField>
    <pivotField compact="0" showAll="0"/>
    <pivotField compact="0" showAll="0"/>
  </pivotFields>
  <rowFields count="2">
    <field x="6"/>
    <field x="20"/>
  </rowFields>
  <rowItems count="10">
    <i>
      <x/>
    </i>
    <i r="1">
      <x/>
    </i>
    <i r="1">
      <x v="1"/>
    </i>
    <i r="1">
      <x v="2"/>
    </i>
    <i>
      <x v="1"/>
    </i>
    <i r="1">
      <x/>
    </i>
    <i r="1">
      <x v="1"/>
    </i>
    <i>
      <x v="2"/>
    </i>
    <i r="1">
      <x/>
    </i>
    <i t="grand">
      <x/>
    </i>
  </rowItems>
  <colFields count="1">
    <field x="7"/>
  </colFields>
  <colItems count="4">
    <i>
      <x/>
    </i>
    <i>
      <x v="1"/>
    </i>
    <i>
      <x v="2"/>
    </i>
    <i t="grand">
      <x/>
    </i>
  </colItems>
  <dataFields count="1">
    <dataField name="Count of Defect ID" fld="1" subtotal="count" baseField="0" baseItem="0"/>
  </dataFields>
  <formats count="9">
    <format dxfId="216">
      <pivotArea type="all" dataOnly="0" outline="0" fieldPosition="0"/>
    </format>
    <format dxfId="217">
      <pivotArea type="all" dataOnly="0" outline="0" fieldPosition="0"/>
    </format>
    <format dxfId="218">
      <pivotArea type="origin" dataOnly="0" labelOnly="1" outline="0" fieldPosition="0"/>
    </format>
    <format dxfId="219">
      <pivotArea type="origin" dataOnly="0" labelOnly="1" outline="0" fieldPosition="0"/>
    </format>
    <format dxfId="220">
      <pivotArea field="10" type="button" dataOnly="0" labelOnly="1" outline="0" fieldPosition="0"/>
    </format>
    <format dxfId="221">
      <pivotArea type="all" dataOnly="0" outline="0" fieldPosition="0"/>
    </format>
    <format dxfId="222">
      <pivotArea type="origin" dataOnly="0" labelOnly="1" outline="0" fieldPosition="0"/>
    </format>
    <format dxfId="223">
      <pivotArea field="10" type="button" dataOnly="0" labelOnly="1" outline="0" fieldPosition="0"/>
    </format>
    <format dxfId="224">
      <pivotArea field="10" type="button" dataOnly="0" labelOnly="1" outline="0" fieldPosition="0"/>
    </format>
  </formats>
  <pivotTableStyleInfo name="PivotStylePreset2_Accent1"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hare.nmblc.cloud/5bc6d9df" TargetMode="External"/><Relationship Id="rId13" Type="http://schemas.openxmlformats.org/officeDocument/2006/relationships/hyperlink" Target="https://share.nmblc.cloud/3a5fc267" TargetMode="External"/><Relationship Id="rId18" Type="http://schemas.openxmlformats.org/officeDocument/2006/relationships/hyperlink" Target="https://share.nmblc.cloud/62a81b7a" TargetMode="External"/><Relationship Id="rId26" Type="http://schemas.openxmlformats.org/officeDocument/2006/relationships/hyperlink" Target="https://share.nmblc.cloud/83963cc2" TargetMode="External"/><Relationship Id="rId3" Type="http://schemas.openxmlformats.org/officeDocument/2006/relationships/hyperlink" Target="https://share.nmblc.cloud/3c8fb9a8" TargetMode="External"/><Relationship Id="rId21" Type="http://schemas.openxmlformats.org/officeDocument/2006/relationships/hyperlink" Target="https://share.nmblc.cloud/224f258e" TargetMode="External"/><Relationship Id="rId7" Type="http://schemas.openxmlformats.org/officeDocument/2006/relationships/hyperlink" Target="https://share.nmblc.cloud/930fb77f" TargetMode="External"/><Relationship Id="rId12" Type="http://schemas.openxmlformats.org/officeDocument/2006/relationships/hyperlink" Target="https://share.nmblc.cloud/5775fb3c" TargetMode="External"/><Relationship Id="rId17" Type="http://schemas.openxmlformats.org/officeDocument/2006/relationships/hyperlink" Target="https://share.nmblc.cloud/fd9e52ac" TargetMode="External"/><Relationship Id="rId25" Type="http://schemas.openxmlformats.org/officeDocument/2006/relationships/hyperlink" Target="https://share.nmblc.cloud/83963cc2" TargetMode="External"/><Relationship Id="rId2" Type="http://schemas.openxmlformats.org/officeDocument/2006/relationships/hyperlink" Target="https://techneaipl.sharepoint.com/:f:/s/TestingTeam/EkEoOnM3eZRJisTFz2wuIaABJiLu-HCeZ59YQqQqAVtAYw?e=vd9mjl" TargetMode="External"/><Relationship Id="rId16" Type="http://schemas.openxmlformats.org/officeDocument/2006/relationships/hyperlink" Target="https://share.nmblc.cloud/54384e21" TargetMode="External"/><Relationship Id="rId20" Type="http://schemas.openxmlformats.org/officeDocument/2006/relationships/hyperlink" Target="https://share.nmblc.cloud/224f258e" TargetMode="External"/><Relationship Id="rId29" Type="http://schemas.openxmlformats.org/officeDocument/2006/relationships/hyperlink" Target="https://share.nmblc.cloud/0a3ddd5f" TargetMode="External"/><Relationship Id="rId1" Type="http://schemas.openxmlformats.org/officeDocument/2006/relationships/hyperlink" Target="https://techneaipl.sharepoint.com/:f:/s/TestingTeam/EkEoOnM3eZRJisTFz2wuIaABJiLu-HCeZ59YQqQqAVtAYw?e=ucV2vC" TargetMode="External"/><Relationship Id="rId6" Type="http://schemas.openxmlformats.org/officeDocument/2006/relationships/hyperlink" Target="https://share.nmblc.cloud/fe660b20" TargetMode="External"/><Relationship Id="rId11" Type="http://schemas.openxmlformats.org/officeDocument/2006/relationships/hyperlink" Target="https://share.nmblc.cloud/e8c13afe" TargetMode="External"/><Relationship Id="rId24" Type="http://schemas.openxmlformats.org/officeDocument/2006/relationships/hyperlink" Target="https://share.nmblc.cloud/ed3154eb" TargetMode="External"/><Relationship Id="rId5" Type="http://schemas.openxmlformats.org/officeDocument/2006/relationships/hyperlink" Target="https://share.nmblc.cloud/bc67dcb8" TargetMode="External"/><Relationship Id="rId15" Type="http://schemas.openxmlformats.org/officeDocument/2006/relationships/hyperlink" Target="https://share.nmblc.cloud/571c3d15" TargetMode="External"/><Relationship Id="rId23" Type="http://schemas.openxmlformats.org/officeDocument/2006/relationships/hyperlink" Target="https://share.nmblc.cloud/7e467943" TargetMode="External"/><Relationship Id="rId28" Type="http://schemas.openxmlformats.org/officeDocument/2006/relationships/hyperlink" Target="https://share.nmblc.cloud/bc99dabf" TargetMode="External"/><Relationship Id="rId10" Type="http://schemas.openxmlformats.org/officeDocument/2006/relationships/hyperlink" Target="https://techneaipl.sharepoint.com/:f:/s/TestingTeam/EkEoOnM3eZRJisTFz2wuIaABJiLu-HCeZ59YQqQqAVtAYw?e=nZNBZ6" TargetMode="External"/><Relationship Id="rId19" Type="http://schemas.openxmlformats.org/officeDocument/2006/relationships/hyperlink" Target="https://share.nmblc.cloud/f9457638" TargetMode="External"/><Relationship Id="rId31" Type="http://schemas.openxmlformats.org/officeDocument/2006/relationships/hyperlink" Target="https://share.nmblc.cloud/0a3ddd5f" TargetMode="External"/><Relationship Id="rId4" Type="http://schemas.openxmlformats.org/officeDocument/2006/relationships/hyperlink" Target="https://share.nmblc.cloud/bc67dcb8" TargetMode="External"/><Relationship Id="rId9" Type="http://schemas.openxmlformats.org/officeDocument/2006/relationships/hyperlink" Target="https://share.nmblc.cloud/1ce96271" TargetMode="External"/><Relationship Id="rId14" Type="http://schemas.openxmlformats.org/officeDocument/2006/relationships/hyperlink" Target="https://share.nmblc.cloud/4aeba6a5" TargetMode="External"/><Relationship Id="rId22" Type="http://schemas.openxmlformats.org/officeDocument/2006/relationships/hyperlink" Target="https://share.nmblc.cloud/224f258e" TargetMode="External"/><Relationship Id="rId27" Type="http://schemas.openxmlformats.org/officeDocument/2006/relationships/hyperlink" Target="https://share.nmblc.cloud/a697b838" TargetMode="External"/><Relationship Id="rId30" Type="http://schemas.openxmlformats.org/officeDocument/2006/relationships/hyperlink" Target="https://share.nmblc.cloud/22a18b7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hyperlink" Target="https://techneaipl.sharepoint.com/:f:/s/TestingTeam/EkEoOnM3eZRJisTFz2wuIaABJiLu-HCeZ59YQqQqAVtAYw?e=nZNBZ6" TargetMode="External"/><Relationship Id="rId13" Type="http://schemas.openxmlformats.org/officeDocument/2006/relationships/hyperlink" Target="https://share.nmblc.cloud/54384e21" TargetMode="External"/><Relationship Id="rId18" Type="http://schemas.openxmlformats.org/officeDocument/2006/relationships/hyperlink" Target="https://share.nmblc.cloud/c736c01f" TargetMode="External"/><Relationship Id="rId3" Type="http://schemas.openxmlformats.org/officeDocument/2006/relationships/hyperlink" Target="https://share.nmblc.cloud/bc67dcb8" TargetMode="External"/><Relationship Id="rId7" Type="http://schemas.openxmlformats.org/officeDocument/2006/relationships/hyperlink" Target="https://share.nmblc.cloud/5bc6d9df" TargetMode="External"/><Relationship Id="rId12" Type="http://schemas.openxmlformats.org/officeDocument/2006/relationships/hyperlink" Target="https://share.nmblc.cloud/571c3d15" TargetMode="External"/><Relationship Id="rId17" Type="http://schemas.openxmlformats.org/officeDocument/2006/relationships/hyperlink" Target="https://share.nmblc.cloud/9f77807f" TargetMode="External"/><Relationship Id="rId2" Type="http://schemas.openxmlformats.org/officeDocument/2006/relationships/hyperlink" Target="https://share.nmblc.cloud/bc67dcb8" TargetMode="External"/><Relationship Id="rId16" Type="http://schemas.openxmlformats.org/officeDocument/2006/relationships/hyperlink" Target="https://share.nmblc.cloud/8c6efb3c" TargetMode="External"/><Relationship Id="rId1" Type="http://schemas.openxmlformats.org/officeDocument/2006/relationships/hyperlink" Target="https://share.nmblc.cloud/3c8fb9a8" TargetMode="External"/><Relationship Id="rId6" Type="http://schemas.openxmlformats.org/officeDocument/2006/relationships/hyperlink" Target="https://share.nmblc.cloud/1ce96271" TargetMode="External"/><Relationship Id="rId11" Type="http://schemas.openxmlformats.org/officeDocument/2006/relationships/hyperlink" Target="https://share.nmblc.cloud/4aeba6a5" TargetMode="External"/><Relationship Id="rId5" Type="http://schemas.openxmlformats.org/officeDocument/2006/relationships/hyperlink" Target="https://share.nmblc.cloud/930fb77f" TargetMode="External"/><Relationship Id="rId15" Type="http://schemas.openxmlformats.org/officeDocument/2006/relationships/hyperlink" Target="https://share.nmblc.cloud/c86140ee" TargetMode="External"/><Relationship Id="rId10" Type="http://schemas.openxmlformats.org/officeDocument/2006/relationships/hyperlink" Target="https://share.nmblc.cloud/e8c13afe" TargetMode="External"/><Relationship Id="rId4" Type="http://schemas.openxmlformats.org/officeDocument/2006/relationships/hyperlink" Target="https://share.nmblc.cloud/fe660b20" TargetMode="External"/><Relationship Id="rId9" Type="http://schemas.openxmlformats.org/officeDocument/2006/relationships/hyperlink" Target="https://share.nmblc.cloud/519b9e44" TargetMode="External"/><Relationship Id="rId14" Type="http://schemas.openxmlformats.org/officeDocument/2006/relationships/hyperlink" Target="https://share.nmblc.cloud/fd9e52a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6"/>
  <sheetViews>
    <sheetView zoomScale="80" zoomScaleNormal="80" workbookViewId="0">
      <pane ySplit="1" topLeftCell="C53" activePane="bottomLeft" state="frozen"/>
      <selection pane="bottomLeft" activeCell="AA53" sqref="AA53"/>
    </sheetView>
  </sheetViews>
  <sheetFormatPr defaultColWidth="8.875" defaultRowHeight="13.5"/>
  <cols>
    <col min="1" max="1" width="5.875" style="40" customWidth="1"/>
    <col min="2" max="2" width="20.875" style="36" customWidth="1"/>
    <col min="3" max="3" width="7.375" style="36" customWidth="1"/>
    <col min="4" max="4" width="14.625" style="36" customWidth="1"/>
    <col min="5" max="6" width="8.125" style="36" customWidth="1"/>
    <col min="7" max="7" width="16.375" style="36" customWidth="1"/>
    <col min="8" max="8" width="11.375" style="36" customWidth="1"/>
    <col min="9" max="9" width="12.5" style="36" customWidth="1"/>
    <col min="10" max="10" width="7.5" style="40" customWidth="1"/>
    <col min="11" max="11" width="27.375" style="36" customWidth="1"/>
    <col min="12" max="12" width="13.625" style="36" customWidth="1"/>
    <col min="13" max="13" width="37.875" style="36" customWidth="1"/>
    <col min="14" max="14" width="23.5" style="36" hidden="1" customWidth="1"/>
    <col min="15" max="15" width="30.25" style="36" hidden="1" customWidth="1"/>
    <col min="16" max="16" width="9.5" style="41" hidden="1" customWidth="1"/>
    <col min="17" max="17" width="10.5" style="41" hidden="1" customWidth="1"/>
    <col min="18" max="18" width="10.5" style="40" hidden="1" customWidth="1"/>
    <col min="19" max="19" width="14.75" style="40" hidden="1" customWidth="1"/>
    <col min="20" max="20" width="14.625" style="40" hidden="1" customWidth="1"/>
    <col min="21" max="21" width="11.25" style="41" hidden="1" customWidth="1"/>
    <col min="22" max="22" width="14.75" style="40" hidden="1" customWidth="1"/>
    <col min="23" max="23" width="11.75" style="40" hidden="1" customWidth="1"/>
    <col min="24" max="24" width="9.5" style="41" customWidth="1"/>
    <col min="25" max="25" width="21.875" style="36" hidden="1" customWidth="1"/>
    <col min="26" max="26" width="19.875" style="40" customWidth="1"/>
    <col min="27" max="27" width="14.75" style="36" customWidth="1"/>
    <col min="28" max="28" width="17.5" style="40" customWidth="1"/>
    <col min="29" max="16384" width="8.875" style="36"/>
  </cols>
  <sheetData>
    <row r="1" spans="1:28" s="35" customFormat="1" ht="66">
      <c r="A1" s="42" t="s">
        <v>0</v>
      </c>
      <c r="B1" s="42" t="s">
        <v>1</v>
      </c>
      <c r="C1" s="42" t="s">
        <v>2</v>
      </c>
      <c r="D1" s="42" t="s">
        <v>3</v>
      </c>
      <c r="E1" s="42" t="s">
        <v>4</v>
      </c>
      <c r="F1" s="42" t="s">
        <v>5</v>
      </c>
      <c r="G1" s="42" t="s">
        <v>6</v>
      </c>
      <c r="H1" s="42" t="s">
        <v>7</v>
      </c>
      <c r="I1" s="42" t="s">
        <v>8</v>
      </c>
      <c r="J1" s="42" t="s">
        <v>9</v>
      </c>
      <c r="K1" s="42" t="s">
        <v>10</v>
      </c>
      <c r="L1" s="42" t="s">
        <v>11</v>
      </c>
      <c r="M1" s="42" t="s">
        <v>12</v>
      </c>
      <c r="N1" s="42" t="s">
        <v>13</v>
      </c>
      <c r="O1" s="42" t="s">
        <v>14</v>
      </c>
      <c r="P1" s="42" t="s">
        <v>15</v>
      </c>
      <c r="Q1" s="42" t="s">
        <v>16</v>
      </c>
      <c r="R1" s="42" t="s">
        <v>17</v>
      </c>
      <c r="S1" s="42" t="s">
        <v>18</v>
      </c>
      <c r="T1" s="42" t="s">
        <v>19</v>
      </c>
      <c r="U1" s="42" t="s">
        <v>20</v>
      </c>
      <c r="V1" s="42" t="s">
        <v>21</v>
      </c>
      <c r="W1" s="42" t="s">
        <v>22</v>
      </c>
      <c r="X1" s="42" t="s">
        <v>23</v>
      </c>
      <c r="Y1" s="42" t="s">
        <v>24</v>
      </c>
      <c r="Z1" s="42" t="s">
        <v>25</v>
      </c>
      <c r="AA1" s="42" t="s">
        <v>26</v>
      </c>
      <c r="AB1" s="42" t="s">
        <v>27</v>
      </c>
    </row>
    <row r="2" spans="1:28" ht="33">
      <c r="A2" s="43" t="s">
        <v>28</v>
      </c>
      <c r="B2" s="21" t="s">
        <v>29</v>
      </c>
      <c r="C2" s="21" t="s">
        <v>30</v>
      </c>
      <c r="D2" s="21" t="s">
        <v>31</v>
      </c>
      <c r="E2" s="21" t="s">
        <v>32</v>
      </c>
      <c r="F2" s="21" t="s">
        <v>33</v>
      </c>
      <c r="G2" s="21"/>
      <c r="H2" s="21" t="s">
        <v>34</v>
      </c>
      <c r="I2" s="21" t="s">
        <v>35</v>
      </c>
      <c r="J2" s="43" t="s">
        <v>36</v>
      </c>
      <c r="K2" s="21" t="s">
        <v>37</v>
      </c>
      <c r="L2" s="21"/>
      <c r="M2" s="21" t="s">
        <v>38</v>
      </c>
      <c r="N2" s="21" t="s">
        <v>39</v>
      </c>
      <c r="O2" s="21" t="s">
        <v>40</v>
      </c>
      <c r="P2" s="24" t="s">
        <v>41</v>
      </c>
      <c r="Q2" s="24" t="s">
        <v>42</v>
      </c>
      <c r="R2" s="54" t="s">
        <v>43</v>
      </c>
      <c r="S2" s="43"/>
      <c r="T2" s="43" t="s">
        <v>40</v>
      </c>
      <c r="U2" s="24" t="s">
        <v>42</v>
      </c>
      <c r="V2" s="43"/>
      <c r="W2" s="43" t="s">
        <v>40</v>
      </c>
      <c r="X2" s="24" t="s">
        <v>42</v>
      </c>
      <c r="Y2" s="21"/>
      <c r="Z2" s="43" t="s">
        <v>40</v>
      </c>
      <c r="AA2" s="24" t="s">
        <v>44</v>
      </c>
      <c r="AB2" s="31" t="s">
        <v>45</v>
      </c>
    </row>
    <row r="3" spans="1:28" ht="49.5">
      <c r="A3" s="43" t="s">
        <v>46</v>
      </c>
      <c r="B3" s="21" t="s">
        <v>29</v>
      </c>
      <c r="C3" s="21" t="s">
        <v>30</v>
      </c>
      <c r="D3" s="21" t="s">
        <v>31</v>
      </c>
      <c r="E3" s="21" t="s">
        <v>32</v>
      </c>
      <c r="F3" s="21" t="s">
        <v>33</v>
      </c>
      <c r="G3" s="44"/>
      <c r="H3" s="21" t="s">
        <v>34</v>
      </c>
      <c r="I3" s="21" t="s">
        <v>35</v>
      </c>
      <c r="J3" s="43" t="s">
        <v>36</v>
      </c>
      <c r="K3" s="21" t="s">
        <v>47</v>
      </c>
      <c r="L3" s="21"/>
      <c r="M3" s="21" t="s">
        <v>48</v>
      </c>
      <c r="N3" s="21" t="s">
        <v>49</v>
      </c>
      <c r="O3" s="21"/>
      <c r="P3" s="24" t="s">
        <v>41</v>
      </c>
      <c r="Q3" s="24" t="s">
        <v>50</v>
      </c>
      <c r="R3" s="54" t="s">
        <v>51</v>
      </c>
      <c r="S3" s="43"/>
      <c r="T3" s="21" t="s">
        <v>52</v>
      </c>
      <c r="U3" s="24" t="s">
        <v>50</v>
      </c>
      <c r="V3" s="54" t="s">
        <v>53</v>
      </c>
      <c r="W3" s="43" t="s">
        <v>40</v>
      </c>
      <c r="X3" s="24" t="s">
        <v>42</v>
      </c>
      <c r="Y3" s="21"/>
      <c r="Z3" s="43" t="s">
        <v>40</v>
      </c>
      <c r="AA3" s="24" t="s">
        <v>44</v>
      </c>
      <c r="AB3" s="31" t="s">
        <v>45</v>
      </c>
    </row>
    <row r="4" spans="1:28" s="37" customFormat="1" ht="49.5">
      <c r="A4" s="43" t="s">
        <v>54</v>
      </c>
      <c r="B4" s="44" t="s">
        <v>29</v>
      </c>
      <c r="C4" s="44" t="s">
        <v>55</v>
      </c>
      <c r="D4" s="21" t="s">
        <v>56</v>
      </c>
      <c r="E4" s="44" t="s">
        <v>32</v>
      </c>
      <c r="F4" s="44" t="s">
        <v>57</v>
      </c>
      <c r="G4" s="44" t="s">
        <v>58</v>
      </c>
      <c r="H4" s="44" t="s">
        <v>59</v>
      </c>
      <c r="I4" s="44" t="s">
        <v>60</v>
      </c>
      <c r="J4" s="48" t="s">
        <v>36</v>
      </c>
      <c r="K4" s="44" t="s">
        <v>61</v>
      </c>
      <c r="L4" s="44"/>
      <c r="M4" s="44" t="s">
        <v>62</v>
      </c>
      <c r="N4" s="44" t="s">
        <v>40</v>
      </c>
      <c r="O4" s="44" t="s">
        <v>40</v>
      </c>
      <c r="P4" s="24" t="s">
        <v>42</v>
      </c>
      <c r="Q4" s="24" t="s">
        <v>42</v>
      </c>
      <c r="R4" s="55"/>
      <c r="S4" s="48"/>
      <c r="T4" s="48" t="s">
        <v>40</v>
      </c>
      <c r="U4" s="24" t="s">
        <v>42</v>
      </c>
      <c r="V4" s="48"/>
      <c r="W4" s="43" t="s">
        <v>40</v>
      </c>
      <c r="X4" s="24" t="s">
        <v>42</v>
      </c>
      <c r="Y4" s="44"/>
      <c r="Z4" s="43" t="s">
        <v>40</v>
      </c>
      <c r="AA4" s="24" t="s">
        <v>44</v>
      </c>
      <c r="AB4" s="56" t="s">
        <v>63</v>
      </c>
    </row>
    <row r="5" spans="1:28" s="37" customFormat="1" ht="16.5">
      <c r="A5" s="43" t="s">
        <v>64</v>
      </c>
      <c r="B5" s="44" t="s">
        <v>29</v>
      </c>
      <c r="C5" s="44" t="s">
        <v>55</v>
      </c>
      <c r="D5" s="21" t="s">
        <v>56</v>
      </c>
      <c r="E5" s="44" t="s">
        <v>32</v>
      </c>
      <c r="F5" s="44" t="s">
        <v>57</v>
      </c>
      <c r="G5" s="44" t="s">
        <v>65</v>
      </c>
      <c r="H5" s="44" t="s">
        <v>59</v>
      </c>
      <c r="I5" s="44" t="s">
        <v>60</v>
      </c>
      <c r="J5" s="48" t="s">
        <v>66</v>
      </c>
      <c r="K5" s="44" t="s">
        <v>67</v>
      </c>
      <c r="L5" s="44"/>
      <c r="M5" s="44" t="s">
        <v>68</v>
      </c>
      <c r="N5" s="44" t="s">
        <v>69</v>
      </c>
      <c r="O5" s="44" t="s">
        <v>70</v>
      </c>
      <c r="P5" s="24" t="s">
        <v>41</v>
      </c>
      <c r="Q5" s="24" t="s">
        <v>41</v>
      </c>
      <c r="R5" s="55" t="s">
        <v>71</v>
      </c>
      <c r="S5" s="55" t="s">
        <v>72</v>
      </c>
      <c r="T5" s="48" t="s">
        <v>40</v>
      </c>
      <c r="U5" s="24" t="s">
        <v>42</v>
      </c>
      <c r="V5" s="56"/>
      <c r="W5" s="43" t="s">
        <v>40</v>
      </c>
      <c r="X5" s="24" t="s">
        <v>42</v>
      </c>
      <c r="Y5" s="44"/>
      <c r="Z5" s="43" t="s">
        <v>40</v>
      </c>
      <c r="AA5" s="24" t="s">
        <v>44</v>
      </c>
      <c r="AB5" s="56" t="s">
        <v>73</v>
      </c>
    </row>
    <row r="6" spans="1:28" s="37" customFormat="1" ht="16.5">
      <c r="A6" s="43" t="s">
        <v>74</v>
      </c>
      <c r="B6" s="44" t="s">
        <v>29</v>
      </c>
      <c r="C6" s="44" t="s">
        <v>55</v>
      </c>
      <c r="D6" s="21" t="s">
        <v>56</v>
      </c>
      <c r="E6" s="44" t="s">
        <v>32</v>
      </c>
      <c r="F6" s="44" t="s">
        <v>57</v>
      </c>
      <c r="G6" s="44"/>
      <c r="H6" s="44" t="s">
        <v>59</v>
      </c>
      <c r="I6" s="44" t="s">
        <v>60</v>
      </c>
      <c r="J6" s="48" t="s">
        <v>36</v>
      </c>
      <c r="K6" s="44" t="s">
        <v>75</v>
      </c>
      <c r="L6" s="44"/>
      <c r="M6" s="44" t="s">
        <v>76</v>
      </c>
      <c r="N6" s="44" t="s">
        <v>40</v>
      </c>
      <c r="O6" s="44" t="s">
        <v>40</v>
      </c>
      <c r="P6" s="24" t="s">
        <v>42</v>
      </c>
      <c r="Q6" s="24" t="s">
        <v>42</v>
      </c>
      <c r="R6" s="48"/>
      <c r="S6" s="48"/>
      <c r="T6" s="48" t="s">
        <v>40</v>
      </c>
      <c r="U6" s="24" t="s">
        <v>42</v>
      </c>
      <c r="V6" s="48"/>
      <c r="W6" s="43" t="s">
        <v>40</v>
      </c>
      <c r="X6" s="24" t="s">
        <v>42</v>
      </c>
      <c r="Y6" s="44"/>
      <c r="Z6" s="43" t="s">
        <v>40</v>
      </c>
      <c r="AA6" s="24" t="s">
        <v>44</v>
      </c>
      <c r="AB6" s="56" t="s">
        <v>73</v>
      </c>
    </row>
    <row r="7" spans="1:28" s="37" customFormat="1" ht="33">
      <c r="A7" s="43" t="s">
        <v>77</v>
      </c>
      <c r="B7" s="44" t="s">
        <v>29</v>
      </c>
      <c r="C7" s="44" t="s">
        <v>55</v>
      </c>
      <c r="D7" s="21" t="s">
        <v>56</v>
      </c>
      <c r="E7" s="44" t="s">
        <v>32</v>
      </c>
      <c r="F7" s="44" t="s">
        <v>57</v>
      </c>
      <c r="G7" s="44"/>
      <c r="H7" s="44" t="s">
        <v>59</v>
      </c>
      <c r="I7" s="44" t="s">
        <v>60</v>
      </c>
      <c r="J7" s="48" t="s">
        <v>36</v>
      </c>
      <c r="K7" s="44" t="s">
        <v>78</v>
      </c>
      <c r="L7" s="44"/>
      <c r="M7" s="44" t="s">
        <v>79</v>
      </c>
      <c r="N7" s="44" t="s">
        <v>40</v>
      </c>
      <c r="O7" s="44" t="s">
        <v>40</v>
      </c>
      <c r="P7" s="24" t="s">
        <v>42</v>
      </c>
      <c r="Q7" s="24" t="s">
        <v>42</v>
      </c>
      <c r="R7" s="48"/>
      <c r="S7" s="48"/>
      <c r="T7" s="48" t="s">
        <v>40</v>
      </c>
      <c r="U7" s="24" t="s">
        <v>42</v>
      </c>
      <c r="V7" s="48"/>
      <c r="W7" s="43" t="s">
        <v>40</v>
      </c>
      <c r="X7" s="24" t="s">
        <v>42</v>
      </c>
      <c r="Y7" s="44"/>
      <c r="Z7" s="43" t="s">
        <v>40</v>
      </c>
      <c r="AA7" s="24" t="s">
        <v>44</v>
      </c>
      <c r="AB7" s="48"/>
    </row>
    <row r="8" spans="1:28" s="37" customFormat="1" ht="49.5">
      <c r="A8" s="43" t="s">
        <v>80</v>
      </c>
      <c r="B8" s="44" t="s">
        <v>29</v>
      </c>
      <c r="C8" s="44" t="s">
        <v>55</v>
      </c>
      <c r="D8" s="21" t="s">
        <v>56</v>
      </c>
      <c r="E8" s="44" t="s">
        <v>32</v>
      </c>
      <c r="F8" s="44" t="s">
        <v>57</v>
      </c>
      <c r="G8" s="44" t="s">
        <v>81</v>
      </c>
      <c r="H8" s="44" t="s">
        <v>59</v>
      </c>
      <c r="I8" s="44" t="s">
        <v>60</v>
      </c>
      <c r="J8" s="48" t="s">
        <v>36</v>
      </c>
      <c r="K8" s="44" t="s">
        <v>82</v>
      </c>
      <c r="L8" s="44"/>
      <c r="M8" s="44" t="s">
        <v>83</v>
      </c>
      <c r="N8" s="44" t="s">
        <v>40</v>
      </c>
      <c r="O8" s="44" t="s">
        <v>84</v>
      </c>
      <c r="P8" s="24" t="s">
        <v>42</v>
      </c>
      <c r="Q8" s="24" t="s">
        <v>41</v>
      </c>
      <c r="R8" s="48"/>
      <c r="S8" s="56" t="s">
        <v>85</v>
      </c>
      <c r="T8" s="48" t="s">
        <v>40</v>
      </c>
      <c r="U8" s="24" t="s">
        <v>42</v>
      </c>
      <c r="V8" s="56"/>
      <c r="W8" s="43" t="s">
        <v>40</v>
      </c>
      <c r="X8" s="24" t="s">
        <v>42</v>
      </c>
      <c r="Y8" s="44"/>
      <c r="Z8" s="43" t="s">
        <v>40</v>
      </c>
      <c r="AA8" s="24" t="s">
        <v>44</v>
      </c>
      <c r="AB8" s="56" t="s">
        <v>86</v>
      </c>
    </row>
    <row r="9" spans="1:28" s="37" customFormat="1" ht="49.5">
      <c r="A9" s="43" t="s">
        <v>87</v>
      </c>
      <c r="B9" s="44" t="s">
        <v>29</v>
      </c>
      <c r="C9" s="44" t="s">
        <v>55</v>
      </c>
      <c r="D9" s="21" t="s">
        <v>56</v>
      </c>
      <c r="E9" s="44" t="s">
        <v>32</v>
      </c>
      <c r="F9" s="44" t="s">
        <v>57</v>
      </c>
      <c r="G9" s="44" t="s">
        <v>88</v>
      </c>
      <c r="H9" s="44" t="s">
        <v>59</v>
      </c>
      <c r="I9" s="44" t="s">
        <v>60</v>
      </c>
      <c r="J9" s="48" t="s">
        <v>36</v>
      </c>
      <c r="K9" s="44" t="s">
        <v>89</v>
      </c>
      <c r="L9" s="44"/>
      <c r="M9" s="44" t="s">
        <v>90</v>
      </c>
      <c r="N9" s="44" t="s">
        <v>40</v>
      </c>
      <c r="O9" s="44" t="s">
        <v>40</v>
      </c>
      <c r="P9" s="24" t="s">
        <v>42</v>
      </c>
      <c r="Q9" s="24" t="s">
        <v>42</v>
      </c>
      <c r="R9" s="48"/>
      <c r="S9" s="48"/>
      <c r="T9" s="48" t="s">
        <v>40</v>
      </c>
      <c r="U9" s="24" t="s">
        <v>42</v>
      </c>
      <c r="V9" s="48"/>
      <c r="W9" s="43" t="s">
        <v>40</v>
      </c>
      <c r="X9" s="24" t="s">
        <v>42</v>
      </c>
      <c r="Y9" s="44"/>
      <c r="Z9" s="43" t="s">
        <v>40</v>
      </c>
      <c r="AA9" s="24" t="s">
        <v>44</v>
      </c>
      <c r="AB9" s="56" t="s">
        <v>91</v>
      </c>
    </row>
    <row r="10" spans="1:28" s="38" customFormat="1" ht="165">
      <c r="A10" s="43" t="s">
        <v>92</v>
      </c>
      <c r="B10" s="45" t="s">
        <v>29</v>
      </c>
      <c r="C10" s="44" t="s">
        <v>55</v>
      </c>
      <c r="D10" s="21" t="s">
        <v>56</v>
      </c>
      <c r="E10" s="45" t="s">
        <v>32</v>
      </c>
      <c r="F10" s="45" t="s">
        <v>57</v>
      </c>
      <c r="G10" s="45" t="s">
        <v>93</v>
      </c>
      <c r="H10" s="45" t="s">
        <v>59</v>
      </c>
      <c r="I10" s="45" t="s">
        <v>60</v>
      </c>
      <c r="J10" s="49" t="s">
        <v>36</v>
      </c>
      <c r="K10" s="45" t="s">
        <v>94</v>
      </c>
      <c r="L10" s="45"/>
      <c r="M10" s="50" t="s">
        <v>95</v>
      </c>
      <c r="N10" s="45" t="s">
        <v>40</v>
      </c>
      <c r="O10" s="44" t="s">
        <v>40</v>
      </c>
      <c r="P10" s="24" t="s">
        <v>42</v>
      </c>
      <c r="Q10" s="24" t="s">
        <v>42</v>
      </c>
      <c r="R10" s="49"/>
      <c r="S10" s="49"/>
      <c r="T10" s="49" t="s">
        <v>40</v>
      </c>
      <c r="U10" s="24" t="s">
        <v>42</v>
      </c>
      <c r="V10" s="49"/>
      <c r="W10" s="43" t="s">
        <v>40</v>
      </c>
      <c r="X10" s="24" t="s">
        <v>42</v>
      </c>
      <c r="Y10" s="45"/>
      <c r="Z10" s="43" t="s">
        <v>40</v>
      </c>
      <c r="AA10" s="24" t="s">
        <v>44</v>
      </c>
      <c r="AB10" s="49" t="s">
        <v>96</v>
      </c>
    </row>
    <row r="11" spans="1:28" s="37" customFormat="1" ht="49.5">
      <c r="A11" s="43" t="s">
        <v>97</v>
      </c>
      <c r="B11" s="44" t="s">
        <v>29</v>
      </c>
      <c r="C11" s="44" t="s">
        <v>55</v>
      </c>
      <c r="D11" s="21" t="s">
        <v>56</v>
      </c>
      <c r="E11" s="44" t="s">
        <v>32</v>
      </c>
      <c r="F11" s="44" t="s">
        <v>57</v>
      </c>
      <c r="G11" s="44" t="s">
        <v>98</v>
      </c>
      <c r="H11" s="44" t="s">
        <v>59</v>
      </c>
      <c r="I11" s="44" t="s">
        <v>60</v>
      </c>
      <c r="J11" s="48" t="s">
        <v>36</v>
      </c>
      <c r="K11" s="44" t="s">
        <v>99</v>
      </c>
      <c r="L11" s="44"/>
      <c r="M11" s="44" t="s">
        <v>100</v>
      </c>
      <c r="N11" s="44" t="s">
        <v>40</v>
      </c>
      <c r="O11" s="44" t="s">
        <v>40</v>
      </c>
      <c r="P11" s="24" t="s">
        <v>42</v>
      </c>
      <c r="Q11" s="24" t="s">
        <v>42</v>
      </c>
      <c r="R11" s="48"/>
      <c r="S11" s="48"/>
      <c r="T11" s="48" t="s">
        <v>40</v>
      </c>
      <c r="U11" s="24" t="s">
        <v>42</v>
      </c>
      <c r="V11" s="48"/>
      <c r="W11" s="43" t="s">
        <v>40</v>
      </c>
      <c r="X11" s="24" t="s">
        <v>42</v>
      </c>
      <c r="Y11" s="44"/>
      <c r="Z11" s="43" t="s">
        <v>40</v>
      </c>
      <c r="AA11" s="24" t="s">
        <v>44</v>
      </c>
      <c r="AB11" s="48"/>
    </row>
    <row r="12" spans="1:28" ht="33">
      <c r="A12" s="43" t="s">
        <v>101</v>
      </c>
      <c r="B12" s="21" t="s">
        <v>29</v>
      </c>
      <c r="C12" s="21" t="s">
        <v>30</v>
      </c>
      <c r="D12" s="21" t="s">
        <v>31</v>
      </c>
      <c r="E12" s="21" t="s">
        <v>32</v>
      </c>
      <c r="F12" s="21" t="s">
        <v>33</v>
      </c>
      <c r="G12" s="21" t="s">
        <v>98</v>
      </c>
      <c r="H12" s="21" t="s">
        <v>59</v>
      </c>
      <c r="I12" s="21" t="s">
        <v>60</v>
      </c>
      <c r="J12" s="43" t="s">
        <v>36</v>
      </c>
      <c r="K12" s="21" t="s">
        <v>102</v>
      </c>
      <c r="L12" s="21"/>
      <c r="M12" s="21" t="s">
        <v>103</v>
      </c>
      <c r="N12" s="21" t="s">
        <v>40</v>
      </c>
      <c r="O12" s="44" t="s">
        <v>40</v>
      </c>
      <c r="P12" s="24" t="s">
        <v>42</v>
      </c>
      <c r="Q12" s="24" t="s">
        <v>42</v>
      </c>
      <c r="R12" s="43"/>
      <c r="S12" s="43"/>
      <c r="T12" s="43" t="s">
        <v>40</v>
      </c>
      <c r="U12" s="24" t="s">
        <v>42</v>
      </c>
      <c r="V12" s="43"/>
      <c r="W12" s="43" t="s">
        <v>40</v>
      </c>
      <c r="X12" s="24" t="s">
        <v>42</v>
      </c>
      <c r="Y12" s="21"/>
      <c r="Z12" s="43" t="s">
        <v>40</v>
      </c>
      <c r="AA12" s="24" t="s">
        <v>44</v>
      </c>
      <c r="AB12" s="31" t="s">
        <v>45</v>
      </c>
    </row>
    <row r="13" spans="1:28" ht="33">
      <c r="A13" s="43" t="s">
        <v>104</v>
      </c>
      <c r="B13" s="21" t="s">
        <v>29</v>
      </c>
      <c r="C13" s="21" t="s">
        <v>30</v>
      </c>
      <c r="D13" s="21" t="s">
        <v>31</v>
      </c>
      <c r="E13" s="21" t="s">
        <v>32</v>
      </c>
      <c r="F13" s="21"/>
      <c r="G13" s="21" t="s">
        <v>105</v>
      </c>
      <c r="H13" s="21" t="s">
        <v>59</v>
      </c>
      <c r="I13" s="21" t="s">
        <v>60</v>
      </c>
      <c r="J13" s="43" t="s">
        <v>36</v>
      </c>
      <c r="K13" s="21" t="s">
        <v>106</v>
      </c>
      <c r="L13" s="21"/>
      <c r="M13" s="21" t="s">
        <v>107</v>
      </c>
      <c r="N13" s="21" t="s">
        <v>40</v>
      </c>
      <c r="O13" s="44" t="s">
        <v>40</v>
      </c>
      <c r="P13" s="24" t="s">
        <v>42</v>
      </c>
      <c r="Q13" s="24" t="s">
        <v>42</v>
      </c>
      <c r="R13" s="43"/>
      <c r="S13" s="43"/>
      <c r="T13" s="43" t="s">
        <v>40</v>
      </c>
      <c r="U13" s="24" t="s">
        <v>42</v>
      </c>
      <c r="V13" s="43"/>
      <c r="W13" s="43" t="s">
        <v>40</v>
      </c>
      <c r="X13" s="24" t="s">
        <v>42</v>
      </c>
      <c r="Y13" s="21"/>
      <c r="Z13" s="43" t="s">
        <v>40</v>
      </c>
      <c r="AA13" s="24" t="s">
        <v>44</v>
      </c>
      <c r="AB13" s="31" t="s">
        <v>45</v>
      </c>
    </row>
    <row r="14" spans="1:28" ht="66">
      <c r="A14" s="43" t="s">
        <v>108</v>
      </c>
      <c r="B14" s="21" t="s">
        <v>29</v>
      </c>
      <c r="C14" s="21" t="s">
        <v>30</v>
      </c>
      <c r="D14" s="21" t="s">
        <v>31</v>
      </c>
      <c r="E14" s="21" t="s">
        <v>32</v>
      </c>
      <c r="F14" s="21" t="s">
        <v>57</v>
      </c>
      <c r="G14" s="21" t="s">
        <v>109</v>
      </c>
      <c r="H14" s="21" t="s">
        <v>110</v>
      </c>
      <c r="I14" s="21" t="s">
        <v>60</v>
      </c>
      <c r="J14" s="43" t="s">
        <v>36</v>
      </c>
      <c r="K14" s="21" t="s">
        <v>111</v>
      </c>
      <c r="L14" s="21"/>
      <c r="M14" s="21" t="s">
        <v>112</v>
      </c>
      <c r="N14" s="21" t="s">
        <v>40</v>
      </c>
      <c r="O14" s="44" t="s">
        <v>40</v>
      </c>
      <c r="P14" s="24" t="s">
        <v>42</v>
      </c>
      <c r="Q14" s="24" t="s">
        <v>42</v>
      </c>
      <c r="R14" s="43"/>
      <c r="S14" s="43"/>
      <c r="T14" s="43" t="s">
        <v>40</v>
      </c>
      <c r="U14" s="24" t="s">
        <v>42</v>
      </c>
      <c r="V14" s="43"/>
      <c r="W14" s="43" t="s">
        <v>40</v>
      </c>
      <c r="X14" s="24" t="s">
        <v>42</v>
      </c>
      <c r="Y14" s="21"/>
      <c r="Z14" s="43" t="s">
        <v>40</v>
      </c>
      <c r="AA14" s="24" t="s">
        <v>44</v>
      </c>
      <c r="AB14" s="43"/>
    </row>
    <row r="15" spans="1:28" s="37" customFormat="1" ht="66">
      <c r="A15" s="43" t="s">
        <v>113</v>
      </c>
      <c r="B15" s="44" t="s">
        <v>29</v>
      </c>
      <c r="C15" s="44" t="s">
        <v>30</v>
      </c>
      <c r="D15" s="44" t="s">
        <v>31</v>
      </c>
      <c r="E15" s="44" t="s">
        <v>32</v>
      </c>
      <c r="F15" s="21" t="s">
        <v>57</v>
      </c>
      <c r="G15" s="44" t="s">
        <v>114</v>
      </c>
      <c r="H15" s="44" t="s">
        <v>59</v>
      </c>
      <c r="I15" s="44" t="s">
        <v>60</v>
      </c>
      <c r="J15" s="48" t="s">
        <v>36</v>
      </c>
      <c r="K15" s="44" t="s">
        <v>115</v>
      </c>
      <c r="L15" s="44"/>
      <c r="M15" s="44" t="s">
        <v>116</v>
      </c>
      <c r="N15" s="44" t="s">
        <v>40</v>
      </c>
      <c r="O15" s="44" t="s">
        <v>40</v>
      </c>
      <c r="P15" s="24" t="s">
        <v>42</v>
      </c>
      <c r="Q15" s="24" t="s">
        <v>42</v>
      </c>
      <c r="R15" s="48"/>
      <c r="S15" s="48"/>
      <c r="T15" s="48" t="s">
        <v>40</v>
      </c>
      <c r="U15" s="24" t="s">
        <v>42</v>
      </c>
      <c r="V15" s="48"/>
      <c r="W15" s="43" t="s">
        <v>40</v>
      </c>
      <c r="X15" s="24" t="s">
        <v>42</v>
      </c>
      <c r="Y15" s="44"/>
      <c r="Z15" s="43" t="s">
        <v>40</v>
      </c>
      <c r="AA15" s="24" t="s">
        <v>44</v>
      </c>
      <c r="AB15" s="48"/>
    </row>
    <row r="16" spans="1:28" ht="33">
      <c r="A16" s="43" t="s">
        <v>117</v>
      </c>
      <c r="B16" s="21" t="s">
        <v>29</v>
      </c>
      <c r="C16" s="21" t="s">
        <v>30</v>
      </c>
      <c r="D16" s="21" t="s">
        <v>31</v>
      </c>
      <c r="E16" s="21" t="s">
        <v>32</v>
      </c>
      <c r="F16" s="21" t="s">
        <v>57</v>
      </c>
      <c r="G16" s="21" t="s">
        <v>118</v>
      </c>
      <c r="H16" s="21" t="s">
        <v>59</v>
      </c>
      <c r="I16" s="21" t="s">
        <v>60</v>
      </c>
      <c r="J16" s="43" t="s">
        <v>36</v>
      </c>
      <c r="K16" s="21" t="s">
        <v>119</v>
      </c>
      <c r="L16" s="21"/>
      <c r="M16" s="21" t="s">
        <v>120</v>
      </c>
      <c r="N16" s="21" t="s">
        <v>40</v>
      </c>
      <c r="O16" s="44" t="s">
        <v>40</v>
      </c>
      <c r="P16" s="24" t="s">
        <v>42</v>
      </c>
      <c r="Q16" s="24" t="s">
        <v>42</v>
      </c>
      <c r="R16" s="43"/>
      <c r="S16" s="43"/>
      <c r="T16" s="43" t="s">
        <v>40</v>
      </c>
      <c r="U16" s="24" t="s">
        <v>42</v>
      </c>
      <c r="V16" s="43"/>
      <c r="W16" s="43" t="s">
        <v>40</v>
      </c>
      <c r="X16" s="24" t="s">
        <v>42</v>
      </c>
      <c r="Y16" s="21"/>
      <c r="Z16" s="43" t="s">
        <v>40</v>
      </c>
      <c r="AA16" s="24" t="s">
        <v>44</v>
      </c>
      <c r="AB16" s="43"/>
    </row>
    <row r="17" spans="1:28" ht="99">
      <c r="A17" s="43" t="s">
        <v>121</v>
      </c>
      <c r="B17" s="21" t="s">
        <v>29</v>
      </c>
      <c r="C17" s="21" t="s">
        <v>30</v>
      </c>
      <c r="D17" s="21" t="s">
        <v>31</v>
      </c>
      <c r="E17" s="21" t="s">
        <v>32</v>
      </c>
      <c r="F17" s="21" t="s">
        <v>57</v>
      </c>
      <c r="G17" s="21" t="s">
        <v>118</v>
      </c>
      <c r="H17" s="21" t="s">
        <v>59</v>
      </c>
      <c r="I17" s="21" t="s">
        <v>60</v>
      </c>
      <c r="J17" s="43" t="s">
        <v>36</v>
      </c>
      <c r="K17" s="21" t="s">
        <v>122</v>
      </c>
      <c r="L17" s="21"/>
      <c r="M17" s="21" t="s">
        <v>123</v>
      </c>
      <c r="N17" s="21" t="s">
        <v>124</v>
      </c>
      <c r="O17" s="21"/>
      <c r="P17" s="24"/>
      <c r="Q17" s="24" t="s">
        <v>125</v>
      </c>
      <c r="R17" s="43"/>
      <c r="S17" s="43"/>
      <c r="T17" s="24" t="s">
        <v>125</v>
      </c>
      <c r="U17" s="24" t="s">
        <v>125</v>
      </c>
      <c r="V17" s="43"/>
      <c r="W17" s="43"/>
      <c r="X17" s="24" t="s">
        <v>125</v>
      </c>
      <c r="Y17" s="21"/>
      <c r="Z17" s="43"/>
      <c r="AA17" s="24" t="s">
        <v>125</v>
      </c>
      <c r="AB17" s="43"/>
    </row>
    <row r="18" spans="1:28" ht="33">
      <c r="A18" s="43" t="s">
        <v>126</v>
      </c>
      <c r="B18" s="21" t="s">
        <v>29</v>
      </c>
      <c r="C18" s="21" t="s">
        <v>30</v>
      </c>
      <c r="D18" s="21" t="s">
        <v>31</v>
      </c>
      <c r="E18" s="21" t="s">
        <v>32</v>
      </c>
      <c r="F18" s="21" t="s">
        <v>57</v>
      </c>
      <c r="G18" s="21" t="s">
        <v>127</v>
      </c>
      <c r="H18" s="21" t="s">
        <v>59</v>
      </c>
      <c r="I18" s="21" t="s">
        <v>60</v>
      </c>
      <c r="J18" s="43" t="s">
        <v>36</v>
      </c>
      <c r="K18" s="21" t="s">
        <v>128</v>
      </c>
      <c r="L18" s="21"/>
      <c r="M18" s="21" t="s">
        <v>129</v>
      </c>
      <c r="N18" s="21" t="s">
        <v>40</v>
      </c>
      <c r="O18" s="21" t="s">
        <v>130</v>
      </c>
      <c r="P18" s="24" t="s">
        <v>42</v>
      </c>
      <c r="Q18" s="24" t="s">
        <v>41</v>
      </c>
      <c r="R18" s="43"/>
      <c r="S18" s="54" t="s">
        <v>131</v>
      </c>
      <c r="T18" s="43" t="s">
        <v>132</v>
      </c>
      <c r="U18" s="24" t="s">
        <v>42</v>
      </c>
      <c r="V18" s="54"/>
      <c r="W18" s="43" t="s">
        <v>40</v>
      </c>
      <c r="X18" s="24" t="s">
        <v>42</v>
      </c>
      <c r="Y18" s="21"/>
      <c r="Z18" s="43" t="s">
        <v>40</v>
      </c>
      <c r="AA18" s="24" t="s">
        <v>44</v>
      </c>
      <c r="AB18" s="43"/>
    </row>
    <row r="19" spans="1:28" ht="33">
      <c r="A19" s="43" t="s">
        <v>133</v>
      </c>
      <c r="B19" s="21" t="s">
        <v>29</v>
      </c>
      <c r="C19" s="21" t="s">
        <v>30</v>
      </c>
      <c r="D19" s="21" t="s">
        <v>31</v>
      </c>
      <c r="E19" s="21" t="s">
        <v>32</v>
      </c>
      <c r="F19" s="21" t="s">
        <v>57</v>
      </c>
      <c r="G19" s="46" t="s">
        <v>134</v>
      </c>
      <c r="H19" s="21" t="s">
        <v>59</v>
      </c>
      <c r="I19" s="21" t="s">
        <v>60</v>
      </c>
      <c r="J19" s="43" t="s">
        <v>36</v>
      </c>
      <c r="K19" s="21" t="s">
        <v>135</v>
      </c>
      <c r="L19" s="21"/>
      <c r="M19" s="21" t="s">
        <v>136</v>
      </c>
      <c r="N19" s="21" t="s">
        <v>40</v>
      </c>
      <c r="O19" s="21" t="s">
        <v>40</v>
      </c>
      <c r="P19" s="24" t="s">
        <v>42</v>
      </c>
      <c r="Q19" s="24" t="s">
        <v>42</v>
      </c>
      <c r="R19" s="43"/>
      <c r="S19" s="43"/>
      <c r="T19" s="43" t="s">
        <v>40</v>
      </c>
      <c r="U19" s="24" t="s">
        <v>42</v>
      </c>
      <c r="V19" s="43"/>
      <c r="W19" s="43" t="s">
        <v>40</v>
      </c>
      <c r="X19" s="24" t="s">
        <v>42</v>
      </c>
      <c r="Y19" s="21"/>
      <c r="Z19" s="43" t="s">
        <v>40</v>
      </c>
      <c r="AA19" s="24" t="s">
        <v>44</v>
      </c>
      <c r="AB19" s="43"/>
    </row>
    <row r="20" spans="1:28" s="37" customFormat="1" ht="33">
      <c r="A20" s="43" t="s">
        <v>137</v>
      </c>
      <c r="B20" s="44" t="s">
        <v>29</v>
      </c>
      <c r="C20" s="44" t="s">
        <v>30</v>
      </c>
      <c r="D20" s="44" t="s">
        <v>31</v>
      </c>
      <c r="E20" s="44" t="s">
        <v>32</v>
      </c>
      <c r="F20" s="21" t="s">
        <v>57</v>
      </c>
      <c r="G20" s="46" t="s">
        <v>138</v>
      </c>
      <c r="H20" s="44" t="s">
        <v>59</v>
      </c>
      <c r="I20" s="44" t="s">
        <v>60</v>
      </c>
      <c r="J20" s="48" t="s">
        <v>36</v>
      </c>
      <c r="K20" s="44" t="s">
        <v>139</v>
      </c>
      <c r="L20" s="44"/>
      <c r="M20" s="44" t="s">
        <v>140</v>
      </c>
      <c r="N20" s="21" t="s">
        <v>40</v>
      </c>
      <c r="O20" s="21" t="s">
        <v>40</v>
      </c>
      <c r="P20" s="24" t="s">
        <v>42</v>
      </c>
      <c r="Q20" s="24" t="s">
        <v>42</v>
      </c>
      <c r="R20" s="48"/>
      <c r="S20" s="48"/>
      <c r="T20" s="48" t="s">
        <v>40</v>
      </c>
      <c r="U20" s="24" t="s">
        <v>42</v>
      </c>
      <c r="V20" s="48"/>
      <c r="W20" s="43" t="s">
        <v>40</v>
      </c>
      <c r="X20" s="24" t="s">
        <v>42</v>
      </c>
      <c r="Y20" s="44"/>
      <c r="Z20" s="43" t="s">
        <v>40</v>
      </c>
      <c r="AA20" s="24" t="s">
        <v>44</v>
      </c>
      <c r="AB20" s="48"/>
    </row>
    <row r="21" spans="1:28" s="37" customFormat="1" ht="16.5">
      <c r="A21" s="43" t="s">
        <v>141</v>
      </c>
      <c r="B21" s="44" t="s">
        <v>29</v>
      </c>
      <c r="C21" s="44" t="s">
        <v>30</v>
      </c>
      <c r="D21" s="44" t="s">
        <v>31</v>
      </c>
      <c r="E21" s="44" t="s">
        <v>32</v>
      </c>
      <c r="F21" s="21" t="s">
        <v>57</v>
      </c>
      <c r="G21" s="44" t="s">
        <v>142</v>
      </c>
      <c r="H21" s="44" t="s">
        <v>59</v>
      </c>
      <c r="I21" s="44" t="s">
        <v>60</v>
      </c>
      <c r="J21" s="48" t="s">
        <v>36</v>
      </c>
      <c r="K21" s="44" t="s">
        <v>143</v>
      </c>
      <c r="L21" s="44"/>
      <c r="M21" s="44" t="s">
        <v>144</v>
      </c>
      <c r="N21" s="21" t="s">
        <v>40</v>
      </c>
      <c r="O21" s="21" t="s">
        <v>40</v>
      </c>
      <c r="P21" s="24" t="s">
        <v>42</v>
      </c>
      <c r="Q21" s="24" t="s">
        <v>42</v>
      </c>
      <c r="R21" s="48"/>
      <c r="S21" s="48"/>
      <c r="T21" s="48" t="s">
        <v>40</v>
      </c>
      <c r="U21" s="24" t="s">
        <v>42</v>
      </c>
      <c r="V21" s="48"/>
      <c r="W21" s="43" t="s">
        <v>40</v>
      </c>
      <c r="X21" s="24" t="s">
        <v>42</v>
      </c>
      <c r="Y21" s="44"/>
      <c r="Z21" s="43" t="s">
        <v>40</v>
      </c>
      <c r="AA21" s="24" t="s">
        <v>44</v>
      </c>
      <c r="AB21" s="48"/>
    </row>
    <row r="22" spans="1:28" s="37" customFormat="1" ht="33">
      <c r="A22" s="43" t="s">
        <v>145</v>
      </c>
      <c r="B22" s="44" t="s">
        <v>29</v>
      </c>
      <c r="C22" s="44" t="s">
        <v>30</v>
      </c>
      <c r="D22" s="44" t="s">
        <v>31</v>
      </c>
      <c r="E22" s="44" t="s">
        <v>32</v>
      </c>
      <c r="F22" s="44"/>
      <c r="G22" s="44"/>
      <c r="H22" s="44" t="s">
        <v>59</v>
      </c>
      <c r="I22" s="44" t="s">
        <v>60</v>
      </c>
      <c r="J22" s="48" t="s">
        <v>36</v>
      </c>
      <c r="K22" s="44" t="s">
        <v>146</v>
      </c>
      <c r="L22" s="44"/>
      <c r="M22" s="44" t="s">
        <v>147</v>
      </c>
      <c r="N22" s="21" t="s">
        <v>40</v>
      </c>
      <c r="O22" s="21" t="s">
        <v>40</v>
      </c>
      <c r="P22" s="24" t="s">
        <v>42</v>
      </c>
      <c r="Q22" s="24" t="s">
        <v>42</v>
      </c>
      <c r="R22" s="48"/>
      <c r="S22" s="48"/>
      <c r="T22" s="48" t="s">
        <v>40</v>
      </c>
      <c r="U22" s="24" t="s">
        <v>42</v>
      </c>
      <c r="V22" s="48"/>
      <c r="W22" s="43" t="s">
        <v>40</v>
      </c>
      <c r="X22" s="24" t="s">
        <v>42</v>
      </c>
      <c r="Y22" s="44"/>
      <c r="Z22" s="43" t="s">
        <v>40</v>
      </c>
      <c r="AA22" s="24" t="s">
        <v>44</v>
      </c>
      <c r="AB22" s="48"/>
    </row>
    <row r="23" spans="1:28" s="39" customFormat="1" ht="66">
      <c r="A23" s="43" t="s">
        <v>148</v>
      </c>
      <c r="B23" s="47" t="s">
        <v>29</v>
      </c>
      <c r="C23" s="47" t="s">
        <v>30</v>
      </c>
      <c r="D23" s="47" t="s">
        <v>31</v>
      </c>
      <c r="E23" s="47" t="s">
        <v>32</v>
      </c>
      <c r="F23" s="47"/>
      <c r="G23" s="47"/>
      <c r="H23" s="47" t="s">
        <v>59</v>
      </c>
      <c r="I23" s="47" t="s">
        <v>60</v>
      </c>
      <c r="J23" s="51" t="s">
        <v>36</v>
      </c>
      <c r="K23" s="47" t="s">
        <v>149</v>
      </c>
      <c r="L23" s="47"/>
      <c r="M23" s="47" t="s">
        <v>150</v>
      </c>
      <c r="N23" s="47" t="s">
        <v>40</v>
      </c>
      <c r="O23" s="52" t="s">
        <v>151</v>
      </c>
      <c r="P23" s="24" t="s">
        <v>42</v>
      </c>
      <c r="Q23" s="24" t="s">
        <v>41</v>
      </c>
      <c r="R23" s="51"/>
      <c r="S23" s="57" t="s">
        <v>152</v>
      </c>
      <c r="T23" s="48" t="s">
        <v>153</v>
      </c>
      <c r="U23" s="24" t="s">
        <v>154</v>
      </c>
      <c r="V23" s="57"/>
      <c r="W23" s="57"/>
      <c r="X23" s="24" t="s">
        <v>154</v>
      </c>
      <c r="Y23" s="47"/>
      <c r="Z23" s="51"/>
      <c r="AA23" s="24" t="s">
        <v>154</v>
      </c>
      <c r="AB23" s="51"/>
    </row>
    <row r="24" spans="1:28" ht="49.5">
      <c r="A24" s="43" t="s">
        <v>155</v>
      </c>
      <c r="B24" s="21" t="s">
        <v>29</v>
      </c>
      <c r="C24" s="21" t="s">
        <v>30</v>
      </c>
      <c r="D24" s="21" t="s">
        <v>31</v>
      </c>
      <c r="E24" s="21" t="s">
        <v>32</v>
      </c>
      <c r="F24" s="21"/>
      <c r="G24" s="21"/>
      <c r="H24" s="21" t="s">
        <v>110</v>
      </c>
      <c r="I24" s="21" t="s">
        <v>60</v>
      </c>
      <c r="J24" s="43" t="s">
        <v>156</v>
      </c>
      <c r="K24" s="21" t="s">
        <v>157</v>
      </c>
      <c r="L24" s="21"/>
      <c r="M24" s="21" t="s">
        <v>158</v>
      </c>
      <c r="N24" s="21" t="s">
        <v>40</v>
      </c>
      <c r="O24" s="21" t="s">
        <v>40</v>
      </c>
      <c r="P24" s="24" t="s">
        <v>42</v>
      </c>
      <c r="Q24" s="24" t="s">
        <v>42</v>
      </c>
      <c r="R24" s="43"/>
      <c r="S24" s="43"/>
      <c r="T24" s="43" t="s">
        <v>40</v>
      </c>
      <c r="U24" s="24" t="s">
        <v>42</v>
      </c>
      <c r="V24" s="43"/>
      <c r="W24" s="43" t="s">
        <v>40</v>
      </c>
      <c r="X24" s="24" t="s">
        <v>42</v>
      </c>
      <c r="Y24" s="21"/>
      <c r="Z24" s="43" t="s">
        <v>40</v>
      </c>
      <c r="AA24" s="24" t="s">
        <v>42</v>
      </c>
      <c r="AB24" s="43"/>
    </row>
    <row r="25" spans="1:28" ht="49.5">
      <c r="A25" s="43" t="s">
        <v>159</v>
      </c>
      <c r="B25" s="21" t="s">
        <v>29</v>
      </c>
      <c r="C25" s="21" t="s">
        <v>30</v>
      </c>
      <c r="D25" s="21" t="s">
        <v>31</v>
      </c>
      <c r="E25" s="21" t="s">
        <v>32</v>
      </c>
      <c r="F25" s="21" t="s">
        <v>160</v>
      </c>
      <c r="G25" s="21"/>
      <c r="H25" s="21" t="s">
        <v>110</v>
      </c>
      <c r="I25" s="21" t="s">
        <v>60</v>
      </c>
      <c r="J25" s="43" t="s">
        <v>156</v>
      </c>
      <c r="K25" s="21" t="s">
        <v>161</v>
      </c>
      <c r="L25" s="21"/>
      <c r="M25" s="21" t="s">
        <v>162</v>
      </c>
      <c r="N25" s="21" t="s">
        <v>40</v>
      </c>
      <c r="O25" s="21" t="s">
        <v>40</v>
      </c>
      <c r="P25" s="24" t="s">
        <v>42</v>
      </c>
      <c r="Q25" s="24" t="s">
        <v>42</v>
      </c>
      <c r="R25" s="43"/>
      <c r="S25" s="43"/>
      <c r="T25" s="43" t="s">
        <v>40</v>
      </c>
      <c r="U25" s="24" t="s">
        <v>42</v>
      </c>
      <c r="V25" s="43"/>
      <c r="W25" s="43" t="s">
        <v>40</v>
      </c>
      <c r="X25" s="24" t="s">
        <v>42</v>
      </c>
      <c r="Y25" s="21"/>
      <c r="Z25" s="43" t="s">
        <v>40</v>
      </c>
      <c r="AA25" s="24" t="s">
        <v>42</v>
      </c>
      <c r="AB25" s="43"/>
    </row>
    <row r="26" spans="1:28" ht="49.5">
      <c r="A26" s="43" t="s">
        <v>163</v>
      </c>
      <c r="B26" s="21" t="s">
        <v>29</v>
      </c>
      <c r="C26" s="21" t="s">
        <v>30</v>
      </c>
      <c r="D26" s="21" t="s">
        <v>31</v>
      </c>
      <c r="E26" s="21" t="s">
        <v>32</v>
      </c>
      <c r="F26" s="21" t="s">
        <v>57</v>
      </c>
      <c r="G26" s="21"/>
      <c r="H26" s="21" t="s">
        <v>110</v>
      </c>
      <c r="I26" s="21" t="s">
        <v>60</v>
      </c>
      <c r="J26" s="43" t="s">
        <v>156</v>
      </c>
      <c r="K26" s="21" t="s">
        <v>164</v>
      </c>
      <c r="L26" s="21"/>
      <c r="M26" s="21" t="s">
        <v>165</v>
      </c>
      <c r="N26" s="21" t="s">
        <v>40</v>
      </c>
      <c r="O26" s="21" t="s">
        <v>166</v>
      </c>
      <c r="P26" s="24" t="s">
        <v>42</v>
      </c>
      <c r="Q26" s="24" t="s">
        <v>41</v>
      </c>
      <c r="R26" s="43"/>
      <c r="S26" s="31" t="s">
        <v>167</v>
      </c>
      <c r="T26" s="48" t="s">
        <v>168</v>
      </c>
      <c r="U26" s="24" t="s">
        <v>169</v>
      </c>
      <c r="V26" s="31"/>
      <c r="W26" s="31" t="s">
        <v>40</v>
      </c>
      <c r="X26" s="24" t="s">
        <v>170</v>
      </c>
      <c r="Y26" s="21"/>
      <c r="Z26" s="43"/>
      <c r="AA26" s="24" t="s">
        <v>170</v>
      </c>
      <c r="AB26" s="43"/>
    </row>
    <row r="27" spans="1:28" s="81" customFormat="1" ht="115.5">
      <c r="A27" s="76" t="s">
        <v>171</v>
      </c>
      <c r="B27" s="77" t="s">
        <v>29</v>
      </c>
      <c r="C27" s="77" t="s">
        <v>55</v>
      </c>
      <c r="D27" s="77" t="s">
        <v>56</v>
      </c>
      <c r="E27" s="77" t="s">
        <v>32</v>
      </c>
      <c r="F27" s="77" t="s">
        <v>57</v>
      </c>
      <c r="G27" s="77"/>
      <c r="H27" s="77" t="s">
        <v>110</v>
      </c>
      <c r="I27" s="77" t="s">
        <v>60</v>
      </c>
      <c r="J27" s="78" t="s">
        <v>156</v>
      </c>
      <c r="K27" s="77" t="s">
        <v>172</v>
      </c>
      <c r="L27" s="77"/>
      <c r="M27" s="53" t="s">
        <v>173</v>
      </c>
      <c r="N27" s="77" t="s">
        <v>40</v>
      </c>
      <c r="O27" s="77" t="s">
        <v>174</v>
      </c>
      <c r="P27" s="24" t="s">
        <v>42</v>
      </c>
      <c r="Q27" s="24" t="s">
        <v>41</v>
      </c>
      <c r="R27" s="78"/>
      <c r="S27" s="79" t="s">
        <v>175</v>
      </c>
      <c r="T27" s="78" t="s">
        <v>176</v>
      </c>
      <c r="U27" s="24" t="s">
        <v>154</v>
      </c>
      <c r="V27" s="80" t="s">
        <v>177</v>
      </c>
      <c r="W27" s="80"/>
      <c r="X27" s="24"/>
      <c r="Y27" s="77"/>
      <c r="Z27" s="78" t="s">
        <v>40</v>
      </c>
      <c r="AA27" s="24" t="s">
        <v>44</v>
      </c>
      <c r="AB27" s="80" t="s">
        <v>178</v>
      </c>
    </row>
    <row r="28" spans="1:28" s="37" customFormat="1" ht="131.25">
      <c r="A28" s="43" t="s">
        <v>179</v>
      </c>
      <c r="B28" s="44" t="s">
        <v>29</v>
      </c>
      <c r="C28" s="44" t="s">
        <v>30</v>
      </c>
      <c r="D28" s="44" t="s">
        <v>31</v>
      </c>
      <c r="E28" s="44" t="s">
        <v>32</v>
      </c>
      <c r="F28" s="44"/>
      <c r="G28" s="44"/>
      <c r="H28" s="44" t="s">
        <v>110</v>
      </c>
      <c r="I28" s="44" t="s">
        <v>60</v>
      </c>
      <c r="J28" s="48" t="s">
        <v>156</v>
      </c>
      <c r="K28" s="44" t="s">
        <v>180</v>
      </c>
      <c r="L28" s="44"/>
      <c r="M28" s="53" t="s">
        <v>181</v>
      </c>
      <c r="N28" s="44" t="s">
        <v>40</v>
      </c>
      <c r="O28" s="44" t="s">
        <v>40</v>
      </c>
      <c r="P28" s="24" t="s">
        <v>44</v>
      </c>
      <c r="Q28" s="24" t="s">
        <v>42</v>
      </c>
      <c r="R28" s="48"/>
      <c r="S28" s="48"/>
      <c r="T28" s="48" t="s">
        <v>40</v>
      </c>
      <c r="U28" s="24" t="s">
        <v>42</v>
      </c>
      <c r="V28" s="48"/>
      <c r="W28" s="43" t="s">
        <v>40</v>
      </c>
      <c r="X28" s="24" t="s">
        <v>42</v>
      </c>
      <c r="Y28" s="44" t="s">
        <v>182</v>
      </c>
      <c r="Z28" s="48" t="s">
        <v>183</v>
      </c>
      <c r="AA28" s="24" t="s">
        <v>184</v>
      </c>
      <c r="AB28" s="56" t="s">
        <v>185</v>
      </c>
    </row>
    <row r="29" spans="1:28" ht="49.5">
      <c r="A29" s="43" t="s">
        <v>186</v>
      </c>
      <c r="B29" s="21" t="s">
        <v>29</v>
      </c>
      <c r="C29" s="21" t="s">
        <v>30</v>
      </c>
      <c r="D29" s="21" t="s">
        <v>31</v>
      </c>
      <c r="E29" s="21" t="s">
        <v>32</v>
      </c>
      <c r="F29" s="21"/>
      <c r="G29" s="21"/>
      <c r="H29" s="21" t="s">
        <v>110</v>
      </c>
      <c r="I29" s="21" t="s">
        <v>60</v>
      </c>
      <c r="J29" s="43" t="s">
        <v>156</v>
      </c>
      <c r="K29" s="21" t="s">
        <v>187</v>
      </c>
      <c r="L29" s="21"/>
      <c r="M29" s="21" t="s">
        <v>188</v>
      </c>
      <c r="N29" s="21" t="s">
        <v>40</v>
      </c>
      <c r="O29" s="44" t="s">
        <v>40</v>
      </c>
      <c r="P29" s="24" t="s">
        <v>42</v>
      </c>
      <c r="Q29" s="24" t="s">
        <v>42</v>
      </c>
      <c r="R29" s="43"/>
      <c r="S29" s="43"/>
      <c r="T29" s="43" t="s">
        <v>40</v>
      </c>
      <c r="U29" s="24" t="s">
        <v>42</v>
      </c>
      <c r="V29" s="43"/>
      <c r="W29" s="43" t="s">
        <v>40</v>
      </c>
      <c r="X29" s="24" t="s">
        <v>42</v>
      </c>
      <c r="Y29" s="21"/>
      <c r="Z29" s="43" t="s">
        <v>40</v>
      </c>
      <c r="AA29" s="24" t="s">
        <v>44</v>
      </c>
      <c r="AB29" s="31" t="s">
        <v>189</v>
      </c>
    </row>
    <row r="30" spans="1:28" ht="49.5">
      <c r="A30" s="43" t="s">
        <v>190</v>
      </c>
      <c r="B30" s="21" t="s">
        <v>29</v>
      </c>
      <c r="C30" s="21" t="s">
        <v>30</v>
      </c>
      <c r="D30" s="21" t="s">
        <v>31</v>
      </c>
      <c r="E30" s="21" t="s">
        <v>32</v>
      </c>
      <c r="F30" s="21" t="s">
        <v>191</v>
      </c>
      <c r="G30" s="21"/>
      <c r="H30" s="21" t="s">
        <v>110</v>
      </c>
      <c r="I30" s="21" t="s">
        <v>60</v>
      </c>
      <c r="J30" s="43" t="s">
        <v>156</v>
      </c>
      <c r="K30" s="21" t="s">
        <v>192</v>
      </c>
      <c r="L30" s="21"/>
      <c r="M30" s="21" t="s">
        <v>193</v>
      </c>
      <c r="N30" s="21" t="s">
        <v>40</v>
      </c>
      <c r="O30" s="44" t="s">
        <v>40</v>
      </c>
      <c r="P30" s="24" t="s">
        <v>42</v>
      </c>
      <c r="Q30" s="24" t="s">
        <v>42</v>
      </c>
      <c r="R30" s="43"/>
      <c r="S30" s="43"/>
      <c r="T30" s="43" t="s">
        <v>40</v>
      </c>
      <c r="U30" s="24" t="s">
        <v>42</v>
      </c>
      <c r="V30" s="43"/>
      <c r="W30" s="43" t="s">
        <v>40</v>
      </c>
      <c r="X30" s="24" t="s">
        <v>42</v>
      </c>
      <c r="Y30" s="21"/>
      <c r="Z30" s="43" t="s">
        <v>40</v>
      </c>
      <c r="AA30" s="24" t="s">
        <v>44</v>
      </c>
      <c r="AB30" s="31" t="s">
        <v>194</v>
      </c>
    </row>
    <row r="31" spans="1:28" ht="49.5">
      <c r="A31" s="43" t="s">
        <v>195</v>
      </c>
      <c r="B31" s="21" t="s">
        <v>29</v>
      </c>
      <c r="C31" s="21" t="s">
        <v>30</v>
      </c>
      <c r="D31" s="21" t="s">
        <v>31</v>
      </c>
      <c r="E31" s="21" t="s">
        <v>32</v>
      </c>
      <c r="F31" s="21" t="s">
        <v>191</v>
      </c>
      <c r="G31" s="21"/>
      <c r="H31" s="21" t="s">
        <v>110</v>
      </c>
      <c r="I31" s="21" t="s">
        <v>60</v>
      </c>
      <c r="J31" s="43" t="s">
        <v>156</v>
      </c>
      <c r="K31" s="21" t="s">
        <v>196</v>
      </c>
      <c r="L31" s="21"/>
      <c r="M31" s="21" t="s">
        <v>197</v>
      </c>
      <c r="N31" s="21" t="s">
        <v>40</v>
      </c>
      <c r="O31" s="44" t="s">
        <v>40</v>
      </c>
      <c r="P31" s="24" t="s">
        <v>42</v>
      </c>
      <c r="Q31" s="24" t="s">
        <v>42</v>
      </c>
      <c r="R31" s="43"/>
      <c r="S31" s="43"/>
      <c r="T31" s="43" t="s">
        <v>40</v>
      </c>
      <c r="U31" s="24" t="s">
        <v>42</v>
      </c>
      <c r="V31" s="43"/>
      <c r="W31" s="43" t="s">
        <v>40</v>
      </c>
      <c r="X31" s="24" t="s">
        <v>42</v>
      </c>
      <c r="Y31" s="21"/>
      <c r="Z31" s="43" t="s">
        <v>40</v>
      </c>
      <c r="AA31" s="24" t="s">
        <v>44</v>
      </c>
      <c r="AB31" s="31" t="s">
        <v>194</v>
      </c>
    </row>
    <row r="32" spans="1:28" ht="49.5">
      <c r="A32" s="43" t="s">
        <v>198</v>
      </c>
      <c r="B32" s="21" t="s">
        <v>29</v>
      </c>
      <c r="C32" s="21" t="s">
        <v>30</v>
      </c>
      <c r="D32" s="21" t="s">
        <v>31</v>
      </c>
      <c r="E32" s="21" t="s">
        <v>32</v>
      </c>
      <c r="F32" s="21" t="s">
        <v>191</v>
      </c>
      <c r="G32" s="21"/>
      <c r="H32" s="21" t="s">
        <v>110</v>
      </c>
      <c r="I32" s="21" t="s">
        <v>60</v>
      </c>
      <c r="J32" s="43" t="s">
        <v>156</v>
      </c>
      <c r="K32" s="21" t="s">
        <v>199</v>
      </c>
      <c r="L32" s="21"/>
      <c r="M32" s="21" t="s">
        <v>200</v>
      </c>
      <c r="N32" s="21" t="s">
        <v>40</v>
      </c>
      <c r="O32" s="44" t="s">
        <v>40</v>
      </c>
      <c r="P32" s="24" t="s">
        <v>42</v>
      </c>
      <c r="Q32" s="24" t="s">
        <v>42</v>
      </c>
      <c r="R32" s="43"/>
      <c r="S32" s="43"/>
      <c r="T32" s="43" t="s">
        <v>40</v>
      </c>
      <c r="U32" s="24" t="s">
        <v>42</v>
      </c>
      <c r="V32" s="43"/>
      <c r="W32" s="43" t="s">
        <v>40</v>
      </c>
      <c r="X32" s="24" t="s">
        <v>42</v>
      </c>
      <c r="Y32" s="21"/>
      <c r="Z32" s="43" t="s">
        <v>40</v>
      </c>
      <c r="AA32" s="24" t="s">
        <v>44</v>
      </c>
      <c r="AB32" s="31" t="s">
        <v>194</v>
      </c>
    </row>
    <row r="33" spans="1:28" ht="49.5">
      <c r="A33" s="43" t="s">
        <v>201</v>
      </c>
      <c r="B33" s="21" t="s">
        <v>29</v>
      </c>
      <c r="C33" s="21" t="s">
        <v>30</v>
      </c>
      <c r="D33" s="21" t="s">
        <v>31</v>
      </c>
      <c r="E33" s="21" t="s">
        <v>32</v>
      </c>
      <c r="F33" s="21" t="s">
        <v>191</v>
      </c>
      <c r="G33" s="21"/>
      <c r="H33" s="21" t="s">
        <v>110</v>
      </c>
      <c r="I33" s="21" t="s">
        <v>60</v>
      </c>
      <c r="J33" s="43" t="s">
        <v>156</v>
      </c>
      <c r="K33" s="21" t="s">
        <v>202</v>
      </c>
      <c r="L33" s="21"/>
      <c r="M33" s="21" t="s">
        <v>203</v>
      </c>
      <c r="N33" s="21" t="s">
        <v>40</v>
      </c>
      <c r="O33" s="44" t="s">
        <v>40</v>
      </c>
      <c r="P33" s="24" t="s">
        <v>42</v>
      </c>
      <c r="Q33" s="24" t="s">
        <v>42</v>
      </c>
      <c r="R33" s="43"/>
      <c r="S33" s="43"/>
      <c r="T33" s="43" t="s">
        <v>40</v>
      </c>
      <c r="U33" s="24" t="s">
        <v>42</v>
      </c>
      <c r="V33" s="43"/>
      <c r="W33" s="43" t="s">
        <v>40</v>
      </c>
      <c r="X33" s="24" t="s">
        <v>42</v>
      </c>
      <c r="Y33" s="21"/>
      <c r="Z33" s="43" t="s">
        <v>40</v>
      </c>
      <c r="AA33" s="24" t="s">
        <v>44</v>
      </c>
      <c r="AB33" s="31" t="s">
        <v>204</v>
      </c>
    </row>
    <row r="34" spans="1:28" ht="49.5">
      <c r="A34" s="43" t="s">
        <v>205</v>
      </c>
      <c r="B34" s="21" t="s">
        <v>29</v>
      </c>
      <c r="C34" s="21" t="s">
        <v>30</v>
      </c>
      <c r="D34" s="21" t="s">
        <v>31</v>
      </c>
      <c r="E34" s="21" t="s">
        <v>32</v>
      </c>
      <c r="F34" s="21" t="s">
        <v>191</v>
      </c>
      <c r="G34" s="21"/>
      <c r="H34" s="21" t="s">
        <v>110</v>
      </c>
      <c r="I34" s="21" t="s">
        <v>60</v>
      </c>
      <c r="J34" s="43" t="s">
        <v>66</v>
      </c>
      <c r="K34" s="21" t="s">
        <v>206</v>
      </c>
      <c r="L34" s="21"/>
      <c r="M34" s="21" t="s">
        <v>207</v>
      </c>
      <c r="N34" s="21"/>
      <c r="O34" s="21" t="s">
        <v>208</v>
      </c>
      <c r="P34" s="24"/>
      <c r="Q34" s="24" t="s">
        <v>41</v>
      </c>
      <c r="R34" s="43"/>
      <c r="S34" s="31" t="s">
        <v>209</v>
      </c>
      <c r="T34" s="43" t="s">
        <v>40</v>
      </c>
      <c r="U34" s="24" t="s">
        <v>42</v>
      </c>
      <c r="V34" s="31"/>
      <c r="W34" s="43" t="s">
        <v>40</v>
      </c>
      <c r="X34" s="24" t="s">
        <v>42</v>
      </c>
      <c r="Y34" s="21"/>
      <c r="Z34" s="43" t="s">
        <v>40</v>
      </c>
      <c r="AA34" s="24" t="s">
        <v>44</v>
      </c>
      <c r="AB34" s="31" t="s">
        <v>210</v>
      </c>
    </row>
    <row r="35" spans="1:28" s="39" customFormat="1" ht="16.5">
      <c r="A35" s="43" t="s">
        <v>211</v>
      </c>
      <c r="B35" s="47" t="s">
        <v>29</v>
      </c>
      <c r="C35" s="47" t="s">
        <v>30</v>
      </c>
      <c r="D35" s="47" t="s">
        <v>31</v>
      </c>
      <c r="E35" s="47" t="s">
        <v>32</v>
      </c>
      <c r="F35" s="47"/>
      <c r="G35" s="47"/>
      <c r="H35" s="47" t="s">
        <v>110</v>
      </c>
      <c r="I35" s="47" t="s">
        <v>60</v>
      </c>
      <c r="J35" s="51" t="s">
        <v>156</v>
      </c>
      <c r="K35" s="47" t="s">
        <v>212</v>
      </c>
      <c r="L35" s="47"/>
      <c r="M35" s="47" t="s">
        <v>213</v>
      </c>
      <c r="N35" s="47" t="s">
        <v>40</v>
      </c>
      <c r="O35" s="47" t="s">
        <v>214</v>
      </c>
      <c r="P35" s="24" t="s">
        <v>42</v>
      </c>
      <c r="Q35" s="24" t="s">
        <v>41</v>
      </c>
      <c r="R35" s="51"/>
      <c r="S35" s="54" t="s">
        <v>215</v>
      </c>
      <c r="T35" s="43" t="s">
        <v>216</v>
      </c>
      <c r="U35" s="24" t="s">
        <v>154</v>
      </c>
      <c r="V35" s="54"/>
      <c r="W35" s="54"/>
      <c r="X35" s="24" t="s">
        <v>154</v>
      </c>
      <c r="Y35" s="47"/>
      <c r="Z35" s="51"/>
      <c r="AA35" s="24"/>
      <c r="AB35" s="51"/>
    </row>
    <row r="36" spans="1:28" ht="346.5">
      <c r="A36" s="43" t="s">
        <v>217</v>
      </c>
      <c r="B36" s="21" t="s">
        <v>29</v>
      </c>
      <c r="C36" s="21" t="s">
        <v>218</v>
      </c>
      <c r="D36" s="21" t="s">
        <v>31</v>
      </c>
      <c r="E36" s="21" t="s">
        <v>32</v>
      </c>
      <c r="F36" s="21" t="s">
        <v>57</v>
      </c>
      <c r="G36" s="21"/>
      <c r="H36" s="21" t="s">
        <v>110</v>
      </c>
      <c r="I36" s="21" t="s">
        <v>60</v>
      </c>
      <c r="J36" s="43" t="s">
        <v>156</v>
      </c>
      <c r="K36" s="21" t="s">
        <v>219</v>
      </c>
      <c r="L36" s="21" t="s">
        <v>220</v>
      </c>
      <c r="M36" s="21" t="s">
        <v>221</v>
      </c>
      <c r="N36" s="21" t="s">
        <v>222</v>
      </c>
      <c r="O36" s="21" t="s">
        <v>40</v>
      </c>
      <c r="P36" s="24" t="s">
        <v>41</v>
      </c>
      <c r="Q36" s="24" t="s">
        <v>42</v>
      </c>
      <c r="R36" s="55" t="s">
        <v>223</v>
      </c>
      <c r="S36" s="43"/>
      <c r="T36" s="43" t="s">
        <v>40</v>
      </c>
      <c r="U36" s="24" t="s">
        <v>42</v>
      </c>
      <c r="V36" s="43"/>
      <c r="W36" s="43" t="s">
        <v>40</v>
      </c>
      <c r="X36" s="24" t="s">
        <v>42</v>
      </c>
      <c r="Y36" s="21"/>
      <c r="Z36" s="43" t="s">
        <v>40</v>
      </c>
      <c r="AA36" s="24" t="s">
        <v>44</v>
      </c>
      <c r="AB36" s="43"/>
    </row>
    <row r="37" spans="1:28" ht="49.5">
      <c r="A37" s="43" t="s">
        <v>224</v>
      </c>
      <c r="B37" s="21" t="s">
        <v>29</v>
      </c>
      <c r="C37" s="21" t="s">
        <v>30</v>
      </c>
      <c r="D37" s="21" t="s">
        <v>31</v>
      </c>
      <c r="E37" s="21" t="s">
        <v>32</v>
      </c>
      <c r="F37" s="21" t="s">
        <v>57</v>
      </c>
      <c r="G37" s="21"/>
      <c r="H37" s="21" t="s">
        <v>225</v>
      </c>
      <c r="I37" s="21" t="s">
        <v>60</v>
      </c>
      <c r="J37" s="43" t="s">
        <v>156</v>
      </c>
      <c r="K37" s="21" t="s">
        <v>226</v>
      </c>
      <c r="L37" s="21"/>
      <c r="M37" s="21" t="s">
        <v>227</v>
      </c>
      <c r="N37" s="21" t="s">
        <v>40</v>
      </c>
      <c r="O37" s="21" t="s">
        <v>40</v>
      </c>
      <c r="P37" s="24" t="s">
        <v>42</v>
      </c>
      <c r="Q37" s="24" t="s">
        <v>42</v>
      </c>
      <c r="R37" s="43"/>
      <c r="S37" s="43"/>
      <c r="T37" s="43" t="s">
        <v>40</v>
      </c>
      <c r="U37" s="24" t="s">
        <v>42</v>
      </c>
      <c r="V37" s="43"/>
      <c r="W37" s="43" t="s">
        <v>40</v>
      </c>
      <c r="X37" s="24" t="s">
        <v>42</v>
      </c>
      <c r="Y37" s="21"/>
      <c r="Z37" s="43" t="s">
        <v>40</v>
      </c>
      <c r="AA37" s="24" t="s">
        <v>44</v>
      </c>
      <c r="AB37" s="31" t="s">
        <v>228</v>
      </c>
    </row>
    <row r="38" spans="1:28" ht="49.5">
      <c r="A38" s="43" t="s">
        <v>229</v>
      </c>
      <c r="B38" s="21" t="s">
        <v>29</v>
      </c>
      <c r="C38" s="21" t="s">
        <v>30</v>
      </c>
      <c r="D38" s="21" t="s">
        <v>31</v>
      </c>
      <c r="E38" s="21" t="s">
        <v>32</v>
      </c>
      <c r="F38" s="21" t="s">
        <v>33</v>
      </c>
      <c r="G38" s="21"/>
      <c r="H38" s="21" t="s">
        <v>225</v>
      </c>
      <c r="I38" s="21" t="s">
        <v>60</v>
      </c>
      <c r="J38" s="43" t="s">
        <v>36</v>
      </c>
      <c r="K38" s="21" t="s">
        <v>230</v>
      </c>
      <c r="L38" s="21"/>
      <c r="M38" s="21" t="s">
        <v>231</v>
      </c>
      <c r="N38" s="21" t="s">
        <v>232</v>
      </c>
      <c r="O38" s="21" t="s">
        <v>233</v>
      </c>
      <c r="P38" s="24" t="s">
        <v>234</v>
      </c>
      <c r="Q38" s="24" t="s">
        <v>41</v>
      </c>
      <c r="R38" s="43"/>
      <c r="S38" s="31" t="s">
        <v>235</v>
      </c>
      <c r="T38" s="43" t="s">
        <v>236</v>
      </c>
      <c r="U38" s="24" t="s">
        <v>154</v>
      </c>
      <c r="V38" s="31"/>
      <c r="W38" s="31"/>
      <c r="X38" s="24" t="s">
        <v>42</v>
      </c>
      <c r="Y38" s="21"/>
      <c r="Z38" s="43" t="s">
        <v>40</v>
      </c>
      <c r="AA38" s="24" t="s">
        <v>44</v>
      </c>
      <c r="AB38" s="31" t="s">
        <v>228</v>
      </c>
    </row>
    <row r="39" spans="1:28" ht="49.5">
      <c r="A39" s="43" t="s">
        <v>237</v>
      </c>
      <c r="B39" s="21" t="s">
        <v>29</v>
      </c>
      <c r="C39" s="21" t="s">
        <v>30</v>
      </c>
      <c r="D39" s="21" t="s">
        <v>31</v>
      </c>
      <c r="E39" s="21" t="s">
        <v>32</v>
      </c>
      <c r="F39" s="21"/>
      <c r="G39" s="21"/>
      <c r="H39" s="21" t="s">
        <v>238</v>
      </c>
      <c r="I39" s="21" t="s">
        <v>60</v>
      </c>
      <c r="J39" s="43" t="s">
        <v>239</v>
      </c>
      <c r="K39" s="21" t="s">
        <v>240</v>
      </c>
      <c r="L39" s="21"/>
      <c r="M39" s="21" t="s">
        <v>241</v>
      </c>
      <c r="N39" s="21" t="s">
        <v>40</v>
      </c>
      <c r="O39" s="21" t="s">
        <v>40</v>
      </c>
      <c r="P39" s="24" t="s">
        <v>42</v>
      </c>
      <c r="Q39" s="24" t="s">
        <v>42</v>
      </c>
      <c r="R39" s="43"/>
      <c r="S39" s="43"/>
      <c r="T39" s="43" t="s">
        <v>40</v>
      </c>
      <c r="U39" s="24" t="s">
        <v>42</v>
      </c>
      <c r="V39" s="43"/>
      <c r="W39" s="43" t="s">
        <v>40</v>
      </c>
      <c r="X39" s="24" t="s">
        <v>42</v>
      </c>
      <c r="Y39" s="21"/>
      <c r="Z39" s="43" t="s">
        <v>40</v>
      </c>
      <c r="AA39" s="24" t="s">
        <v>44</v>
      </c>
      <c r="AB39" s="31" t="s">
        <v>242</v>
      </c>
    </row>
    <row r="40" spans="1:28" ht="33">
      <c r="A40" s="43" t="s">
        <v>243</v>
      </c>
      <c r="B40" s="21" t="s">
        <v>29</v>
      </c>
      <c r="C40" s="21" t="s">
        <v>30</v>
      </c>
      <c r="D40" s="21" t="s">
        <v>31</v>
      </c>
      <c r="E40" s="21" t="s">
        <v>32</v>
      </c>
      <c r="F40" s="21" t="s">
        <v>33</v>
      </c>
      <c r="G40" s="21"/>
      <c r="H40" s="21" t="s">
        <v>34</v>
      </c>
      <c r="I40" s="21" t="s">
        <v>35</v>
      </c>
      <c r="J40" s="43" t="s">
        <v>36</v>
      </c>
      <c r="K40" s="21" t="s">
        <v>244</v>
      </c>
      <c r="L40" s="21"/>
      <c r="M40" s="21" t="s">
        <v>245</v>
      </c>
      <c r="N40" s="21" t="s">
        <v>40</v>
      </c>
      <c r="O40" s="21" t="s">
        <v>40</v>
      </c>
      <c r="P40" s="24" t="s">
        <v>42</v>
      </c>
      <c r="Q40" s="24" t="s">
        <v>42</v>
      </c>
      <c r="R40" s="43"/>
      <c r="S40" s="43"/>
      <c r="T40" s="43" t="s">
        <v>40</v>
      </c>
      <c r="U40" s="24" t="s">
        <v>42</v>
      </c>
      <c r="V40" s="43"/>
      <c r="W40" s="43" t="s">
        <v>40</v>
      </c>
      <c r="X40" s="24" t="s">
        <v>42</v>
      </c>
      <c r="Y40" s="21"/>
      <c r="Z40" s="43" t="s">
        <v>40</v>
      </c>
      <c r="AA40" s="24" t="s">
        <v>44</v>
      </c>
      <c r="AB40" s="43"/>
    </row>
    <row r="41" spans="1:28" ht="49.5">
      <c r="A41" s="43" t="s">
        <v>246</v>
      </c>
      <c r="B41" s="21" t="s">
        <v>29</v>
      </c>
      <c r="C41" s="21" t="s">
        <v>30</v>
      </c>
      <c r="D41" s="21" t="s">
        <v>31</v>
      </c>
      <c r="E41" s="21" t="s">
        <v>32</v>
      </c>
      <c r="F41" s="21"/>
      <c r="G41" s="21" t="s">
        <v>118</v>
      </c>
      <c r="H41" s="21" t="s">
        <v>238</v>
      </c>
      <c r="I41" s="21" t="s">
        <v>60</v>
      </c>
      <c r="J41" s="43" t="s">
        <v>36</v>
      </c>
      <c r="K41" s="21" t="s">
        <v>247</v>
      </c>
      <c r="L41" s="21"/>
      <c r="M41" s="21" t="s">
        <v>248</v>
      </c>
      <c r="N41" s="21" t="s">
        <v>40</v>
      </c>
      <c r="O41" s="21" t="s">
        <v>40</v>
      </c>
      <c r="P41" s="24" t="s">
        <v>42</v>
      </c>
      <c r="Q41" s="24" t="s">
        <v>42</v>
      </c>
      <c r="R41" s="43"/>
      <c r="S41" s="43"/>
      <c r="T41" s="43" t="s">
        <v>40</v>
      </c>
      <c r="U41" s="24" t="s">
        <v>42</v>
      </c>
      <c r="V41" s="43"/>
      <c r="W41" s="43" t="s">
        <v>40</v>
      </c>
      <c r="X41" s="24" t="s">
        <v>42</v>
      </c>
      <c r="Y41" s="21"/>
      <c r="Z41" s="43" t="s">
        <v>40</v>
      </c>
      <c r="AA41" s="24" t="s">
        <v>44</v>
      </c>
      <c r="AB41" s="31" t="s">
        <v>249</v>
      </c>
    </row>
    <row r="42" spans="1:28" ht="99">
      <c r="A42" s="43" t="s">
        <v>250</v>
      </c>
      <c r="B42" s="21" t="s">
        <v>29</v>
      </c>
      <c r="C42" s="21" t="s">
        <v>30</v>
      </c>
      <c r="D42" s="21" t="s">
        <v>31</v>
      </c>
      <c r="E42" s="21" t="s">
        <v>32</v>
      </c>
      <c r="F42" s="21"/>
      <c r="G42" s="21" t="s">
        <v>118</v>
      </c>
      <c r="H42" s="21" t="s">
        <v>59</v>
      </c>
      <c r="I42" s="21" t="s">
        <v>60</v>
      </c>
      <c r="J42" s="43" t="s">
        <v>156</v>
      </c>
      <c r="K42" s="21" t="s">
        <v>251</v>
      </c>
      <c r="L42" s="21"/>
      <c r="M42" s="21" t="s">
        <v>252</v>
      </c>
      <c r="N42" s="21" t="s">
        <v>253</v>
      </c>
      <c r="O42" s="21" t="s">
        <v>40</v>
      </c>
      <c r="P42" s="24" t="s">
        <v>41</v>
      </c>
      <c r="Q42" s="24" t="s">
        <v>42</v>
      </c>
      <c r="R42" s="43" t="s">
        <v>175</v>
      </c>
      <c r="S42" s="43"/>
      <c r="T42" s="43" t="s">
        <v>40</v>
      </c>
      <c r="U42" s="24" t="s">
        <v>42</v>
      </c>
      <c r="V42" s="43"/>
      <c r="W42" s="43" t="s">
        <v>40</v>
      </c>
      <c r="X42" s="24" t="s">
        <v>42</v>
      </c>
      <c r="Y42" s="21"/>
      <c r="Z42" s="43" t="s">
        <v>40</v>
      </c>
      <c r="AA42" s="24" t="s">
        <v>44</v>
      </c>
      <c r="AB42" s="31" t="s">
        <v>254</v>
      </c>
    </row>
    <row r="43" spans="1:28" ht="49.5">
      <c r="A43" s="43" t="s">
        <v>255</v>
      </c>
      <c r="B43" s="21" t="s">
        <v>29</v>
      </c>
      <c r="C43" s="21" t="s">
        <v>30</v>
      </c>
      <c r="D43" s="21" t="s">
        <v>31</v>
      </c>
      <c r="E43" s="21" t="s">
        <v>32</v>
      </c>
      <c r="F43" s="21"/>
      <c r="G43" s="21"/>
      <c r="H43" s="21" t="s">
        <v>110</v>
      </c>
      <c r="I43" s="21" t="s">
        <v>60</v>
      </c>
      <c r="J43" s="43" t="s">
        <v>156</v>
      </c>
      <c r="K43" s="21" t="s">
        <v>256</v>
      </c>
      <c r="L43" s="21"/>
      <c r="M43" s="21" t="s">
        <v>257</v>
      </c>
      <c r="N43" s="21" t="s">
        <v>40</v>
      </c>
      <c r="O43" s="21" t="s">
        <v>40</v>
      </c>
      <c r="P43" s="24" t="s">
        <v>42</v>
      </c>
      <c r="Q43" s="24" t="s">
        <v>42</v>
      </c>
      <c r="R43" s="43"/>
      <c r="S43" s="43"/>
      <c r="T43" s="43" t="s">
        <v>40</v>
      </c>
      <c r="U43" s="24" t="s">
        <v>42</v>
      </c>
      <c r="V43" s="43"/>
      <c r="W43" s="43" t="s">
        <v>40</v>
      </c>
      <c r="X43" s="24" t="s">
        <v>42</v>
      </c>
      <c r="Y43" s="21"/>
      <c r="Z43" s="43" t="s">
        <v>40</v>
      </c>
      <c r="AA43" s="24" t="s">
        <v>44</v>
      </c>
      <c r="AB43" s="31" t="s">
        <v>258</v>
      </c>
    </row>
    <row r="44" spans="1:28" s="37" customFormat="1" ht="66">
      <c r="A44" s="43" t="s">
        <v>259</v>
      </c>
      <c r="B44" s="44" t="s">
        <v>29</v>
      </c>
      <c r="C44" s="44" t="s">
        <v>30</v>
      </c>
      <c r="D44" s="44" t="s">
        <v>31</v>
      </c>
      <c r="E44" s="44" t="s">
        <v>32</v>
      </c>
      <c r="F44" s="44"/>
      <c r="G44" s="44"/>
      <c r="H44" s="44" t="s">
        <v>110</v>
      </c>
      <c r="I44" s="44" t="s">
        <v>60</v>
      </c>
      <c r="J44" s="48" t="s">
        <v>156</v>
      </c>
      <c r="K44" s="44" t="s">
        <v>260</v>
      </c>
      <c r="L44" s="44"/>
      <c r="M44" s="44" t="s">
        <v>261</v>
      </c>
      <c r="N44" s="21" t="s">
        <v>253</v>
      </c>
      <c r="O44" s="21"/>
      <c r="P44" s="24" t="s">
        <v>41</v>
      </c>
      <c r="Q44" s="24" t="s">
        <v>42</v>
      </c>
      <c r="R44" s="43" t="s">
        <v>175</v>
      </c>
      <c r="S44" s="48"/>
      <c r="T44" s="48" t="s">
        <v>40</v>
      </c>
      <c r="U44" s="24" t="s">
        <v>42</v>
      </c>
      <c r="V44" s="48"/>
      <c r="W44" s="43" t="s">
        <v>40</v>
      </c>
      <c r="X44" s="24" t="s">
        <v>42</v>
      </c>
      <c r="Y44" s="44"/>
      <c r="Z44" s="43" t="s">
        <v>40</v>
      </c>
      <c r="AA44" s="24" t="s">
        <v>44</v>
      </c>
      <c r="AB44" s="31" t="s">
        <v>254</v>
      </c>
    </row>
    <row r="45" spans="1:28" s="37" customFormat="1" ht="99">
      <c r="A45" s="43" t="s">
        <v>262</v>
      </c>
      <c r="B45" s="44" t="s">
        <v>29</v>
      </c>
      <c r="C45" s="44" t="s">
        <v>30</v>
      </c>
      <c r="D45" s="44" t="s">
        <v>31</v>
      </c>
      <c r="E45" s="44" t="s">
        <v>32</v>
      </c>
      <c r="F45" s="44"/>
      <c r="G45" s="44"/>
      <c r="H45" s="44" t="s">
        <v>110</v>
      </c>
      <c r="I45" s="44" t="s">
        <v>60</v>
      </c>
      <c r="J45" s="48" t="s">
        <v>36</v>
      </c>
      <c r="K45" s="44" t="s">
        <v>263</v>
      </c>
      <c r="L45" s="44"/>
      <c r="M45" s="44" t="s">
        <v>264</v>
      </c>
      <c r="N45" s="44"/>
      <c r="O45" s="44" t="s">
        <v>264</v>
      </c>
      <c r="P45" s="24"/>
      <c r="Q45" s="24" t="s">
        <v>41</v>
      </c>
      <c r="R45" s="43"/>
      <c r="S45" s="56" t="s">
        <v>265</v>
      </c>
      <c r="T45" s="43" t="s">
        <v>266</v>
      </c>
      <c r="U45" s="24" t="s">
        <v>154</v>
      </c>
      <c r="V45" s="56"/>
      <c r="W45" s="56"/>
      <c r="X45" s="24" t="s">
        <v>154</v>
      </c>
      <c r="Y45" s="44"/>
      <c r="Z45" s="48"/>
      <c r="AA45" s="24" t="s">
        <v>154</v>
      </c>
      <c r="AB45" s="48"/>
    </row>
    <row r="46" spans="1:28" s="37" customFormat="1" ht="33">
      <c r="A46" s="43" t="s">
        <v>267</v>
      </c>
      <c r="B46" s="44" t="s">
        <v>29</v>
      </c>
      <c r="C46" s="44" t="s">
        <v>30</v>
      </c>
      <c r="D46" s="44" t="s">
        <v>31</v>
      </c>
      <c r="E46" s="44" t="s">
        <v>32</v>
      </c>
      <c r="F46" s="44"/>
      <c r="G46" s="44"/>
      <c r="H46" s="44" t="s">
        <v>110</v>
      </c>
      <c r="I46" s="44" t="s">
        <v>60</v>
      </c>
      <c r="J46" s="48" t="s">
        <v>156</v>
      </c>
      <c r="K46" s="44" t="s">
        <v>268</v>
      </c>
      <c r="L46" s="44"/>
      <c r="M46" s="44" t="s">
        <v>269</v>
      </c>
      <c r="N46" s="44" t="s">
        <v>40</v>
      </c>
      <c r="O46" s="44" t="s">
        <v>270</v>
      </c>
      <c r="P46" s="24" t="s">
        <v>42</v>
      </c>
      <c r="Q46" s="24" t="s">
        <v>41</v>
      </c>
      <c r="R46" s="48"/>
      <c r="S46" s="56" t="s">
        <v>271</v>
      </c>
      <c r="T46" s="56"/>
      <c r="U46" s="24" t="s">
        <v>50</v>
      </c>
      <c r="V46" s="56"/>
      <c r="W46" s="56"/>
      <c r="X46" s="24" t="s">
        <v>50</v>
      </c>
      <c r="Y46" s="44"/>
      <c r="Z46" s="48"/>
      <c r="AA46" s="24" t="s">
        <v>272</v>
      </c>
      <c r="AB46" s="48"/>
    </row>
    <row r="47" spans="1:28" ht="33">
      <c r="A47" s="43" t="s">
        <v>273</v>
      </c>
      <c r="B47" s="44" t="s">
        <v>29</v>
      </c>
      <c r="C47" s="21" t="s">
        <v>55</v>
      </c>
      <c r="D47" s="44" t="s">
        <v>31</v>
      </c>
      <c r="E47" s="44" t="s">
        <v>32</v>
      </c>
      <c r="F47" s="44"/>
      <c r="G47" s="44"/>
      <c r="H47" s="44" t="s">
        <v>59</v>
      </c>
      <c r="I47" s="44" t="s">
        <v>60</v>
      </c>
      <c r="J47" s="48" t="s">
        <v>66</v>
      </c>
      <c r="K47" s="21" t="s">
        <v>274</v>
      </c>
      <c r="L47" s="21"/>
      <c r="M47" s="21" t="s">
        <v>275</v>
      </c>
      <c r="N47" s="21" t="s">
        <v>40</v>
      </c>
      <c r="O47" s="21" t="s">
        <v>40</v>
      </c>
      <c r="P47" s="24" t="s">
        <v>42</v>
      </c>
      <c r="Q47" s="24" t="s">
        <v>42</v>
      </c>
      <c r="R47" s="43"/>
      <c r="S47" s="43"/>
      <c r="T47" s="43" t="s">
        <v>40</v>
      </c>
      <c r="U47" s="24" t="s">
        <v>42</v>
      </c>
      <c r="V47" s="43"/>
      <c r="W47" s="43" t="s">
        <v>40</v>
      </c>
      <c r="X47" s="24" t="s">
        <v>42</v>
      </c>
      <c r="Y47" s="21"/>
      <c r="Z47" s="43" t="s">
        <v>40</v>
      </c>
      <c r="AA47" s="24" t="s">
        <v>44</v>
      </c>
      <c r="AB47" s="43"/>
    </row>
    <row r="48" spans="1:28" ht="66">
      <c r="A48" s="43" t="s">
        <v>276</v>
      </c>
      <c r="B48" s="44" t="s">
        <v>29</v>
      </c>
      <c r="C48" s="21" t="s">
        <v>55</v>
      </c>
      <c r="D48" s="21" t="s">
        <v>56</v>
      </c>
      <c r="E48" s="21" t="s">
        <v>32</v>
      </c>
      <c r="F48" s="21" t="s">
        <v>57</v>
      </c>
      <c r="G48" s="21" t="s">
        <v>277</v>
      </c>
      <c r="H48" s="21" t="s">
        <v>110</v>
      </c>
      <c r="I48" s="21"/>
      <c r="J48" s="43" t="s">
        <v>36</v>
      </c>
      <c r="K48" s="21" t="s">
        <v>278</v>
      </c>
      <c r="L48" s="21"/>
      <c r="M48" s="21" t="s">
        <v>279</v>
      </c>
      <c r="N48" s="21"/>
      <c r="O48" s="21" t="s">
        <v>280</v>
      </c>
      <c r="P48" s="24"/>
      <c r="Q48" s="24" t="s">
        <v>41</v>
      </c>
      <c r="R48" s="43"/>
      <c r="S48" s="31" t="s">
        <v>281</v>
      </c>
      <c r="T48" s="43" t="s">
        <v>40</v>
      </c>
      <c r="U48" s="24" t="s">
        <v>42</v>
      </c>
      <c r="V48" s="31"/>
      <c r="W48" s="43" t="s">
        <v>40</v>
      </c>
      <c r="X48" s="24" t="s">
        <v>42</v>
      </c>
      <c r="Y48" s="21"/>
      <c r="Z48" s="43" t="s">
        <v>40</v>
      </c>
      <c r="AA48" s="24" t="s">
        <v>44</v>
      </c>
      <c r="AB48" s="43"/>
    </row>
    <row r="49" spans="1:29" s="37" customFormat="1" ht="49.5">
      <c r="A49" s="43" t="s">
        <v>282</v>
      </c>
      <c r="B49" s="44" t="s">
        <v>29</v>
      </c>
      <c r="C49" s="44" t="s">
        <v>55</v>
      </c>
      <c r="D49" s="21" t="s">
        <v>56</v>
      </c>
      <c r="E49" s="44" t="s">
        <v>32</v>
      </c>
      <c r="F49" s="44" t="s">
        <v>57</v>
      </c>
      <c r="G49" s="44" t="s">
        <v>81</v>
      </c>
      <c r="H49" s="44" t="s">
        <v>59</v>
      </c>
      <c r="I49" s="44" t="s">
        <v>60</v>
      </c>
      <c r="J49" s="48" t="s">
        <v>36</v>
      </c>
      <c r="K49" s="44" t="s">
        <v>283</v>
      </c>
      <c r="L49" s="44"/>
      <c r="M49" s="58" t="s">
        <v>284</v>
      </c>
      <c r="N49" s="44"/>
      <c r="O49" s="44" t="s">
        <v>285</v>
      </c>
      <c r="P49" s="24"/>
      <c r="Q49" s="24" t="s">
        <v>41</v>
      </c>
      <c r="R49" s="44"/>
      <c r="S49" s="56" t="s">
        <v>85</v>
      </c>
      <c r="T49" s="43" t="s">
        <v>40</v>
      </c>
      <c r="U49" s="24" t="s">
        <v>42</v>
      </c>
      <c r="V49" s="56"/>
      <c r="W49" s="43" t="s">
        <v>40</v>
      </c>
      <c r="X49" s="24" t="s">
        <v>42</v>
      </c>
      <c r="Y49" s="44"/>
      <c r="Z49" s="48" t="s">
        <v>286</v>
      </c>
      <c r="AA49" s="24" t="s">
        <v>41</v>
      </c>
      <c r="AB49" s="56" t="s">
        <v>287</v>
      </c>
    </row>
    <row r="50" spans="1:29" s="37" customFormat="1" ht="66">
      <c r="A50" s="43" t="s">
        <v>288</v>
      </c>
      <c r="B50" s="44" t="s">
        <v>29</v>
      </c>
      <c r="C50" s="44" t="s">
        <v>30</v>
      </c>
      <c r="D50" s="44" t="s">
        <v>31</v>
      </c>
      <c r="E50" s="44" t="s">
        <v>32</v>
      </c>
      <c r="F50" s="21" t="s">
        <v>57</v>
      </c>
      <c r="G50" s="46" t="s">
        <v>138</v>
      </c>
      <c r="H50" s="44" t="s">
        <v>110</v>
      </c>
      <c r="I50" s="44" t="s">
        <v>60</v>
      </c>
      <c r="J50" s="48" t="s">
        <v>36</v>
      </c>
      <c r="K50" s="44" t="s">
        <v>289</v>
      </c>
      <c r="L50" s="44"/>
      <c r="M50" s="44" t="s">
        <v>290</v>
      </c>
      <c r="N50" s="21"/>
      <c r="O50" s="21" t="s">
        <v>291</v>
      </c>
      <c r="P50" s="24"/>
      <c r="Q50" s="24" t="s">
        <v>41</v>
      </c>
      <c r="R50" s="48"/>
      <c r="S50" s="56" t="s">
        <v>292</v>
      </c>
      <c r="T50" s="43"/>
      <c r="U50" s="24" t="s">
        <v>154</v>
      </c>
      <c r="V50" s="56"/>
      <c r="W50" s="56"/>
      <c r="X50" s="24" t="s">
        <v>154</v>
      </c>
      <c r="Y50" s="44"/>
      <c r="Z50" s="48"/>
      <c r="AA50" s="24" t="s">
        <v>154</v>
      </c>
      <c r="AB50" s="48"/>
    </row>
    <row r="51" spans="1:29" s="37" customFormat="1" ht="66">
      <c r="A51" s="43" t="s">
        <v>293</v>
      </c>
      <c r="B51" s="44" t="s">
        <v>29</v>
      </c>
      <c r="C51" s="44" t="s">
        <v>30</v>
      </c>
      <c r="D51" s="44" t="s">
        <v>31</v>
      </c>
      <c r="E51" s="44" t="s">
        <v>32</v>
      </c>
      <c r="F51" s="21" t="s">
        <v>57</v>
      </c>
      <c r="G51" s="46" t="s">
        <v>294</v>
      </c>
      <c r="H51" s="44" t="s">
        <v>110</v>
      </c>
      <c r="I51" s="44" t="s">
        <v>60</v>
      </c>
      <c r="J51" s="48" t="s">
        <v>36</v>
      </c>
      <c r="K51" s="44" t="s">
        <v>295</v>
      </c>
      <c r="L51" s="44"/>
      <c r="M51" s="44" t="s">
        <v>296</v>
      </c>
      <c r="N51" s="21"/>
      <c r="O51" s="21" t="s">
        <v>297</v>
      </c>
      <c r="P51" s="24"/>
      <c r="Q51" s="24" t="s">
        <v>41</v>
      </c>
      <c r="R51" s="48"/>
      <c r="S51" s="55" t="s">
        <v>298</v>
      </c>
      <c r="T51" s="43"/>
      <c r="U51" s="24" t="s">
        <v>154</v>
      </c>
      <c r="V51" s="55"/>
      <c r="W51" s="55"/>
      <c r="X51" s="24" t="s">
        <v>154</v>
      </c>
      <c r="Y51" s="44"/>
      <c r="Z51" s="48"/>
      <c r="AA51" s="24" t="s">
        <v>154</v>
      </c>
      <c r="AB51" s="48"/>
    </row>
    <row r="52" spans="1:29" ht="16.5">
      <c r="A52" s="43" t="s">
        <v>299</v>
      </c>
      <c r="B52" s="44" t="s">
        <v>29</v>
      </c>
      <c r="C52" s="44" t="s">
        <v>30</v>
      </c>
      <c r="D52" s="44" t="s">
        <v>31</v>
      </c>
      <c r="E52" s="44" t="s">
        <v>32</v>
      </c>
      <c r="F52" s="21" t="s">
        <v>57</v>
      </c>
      <c r="G52" s="46"/>
      <c r="H52" s="21" t="s">
        <v>34</v>
      </c>
      <c r="I52" s="21"/>
      <c r="J52" s="43" t="s">
        <v>36</v>
      </c>
      <c r="K52" s="21" t="s">
        <v>300</v>
      </c>
      <c r="L52" s="21"/>
      <c r="M52" s="21" t="s">
        <v>301</v>
      </c>
      <c r="N52" s="21"/>
      <c r="O52" s="21" t="s">
        <v>302</v>
      </c>
      <c r="P52" s="24"/>
      <c r="Q52" s="24" t="s">
        <v>41</v>
      </c>
      <c r="R52" s="43"/>
      <c r="S52" s="54" t="s">
        <v>303</v>
      </c>
      <c r="T52" s="43" t="s">
        <v>40</v>
      </c>
      <c r="U52" s="24" t="s">
        <v>42</v>
      </c>
      <c r="V52" s="31"/>
      <c r="W52" s="43" t="s">
        <v>40</v>
      </c>
      <c r="X52" s="24" t="s">
        <v>42</v>
      </c>
      <c r="Y52" s="21"/>
      <c r="Z52" s="43" t="s">
        <v>40</v>
      </c>
      <c r="AA52" s="24" t="s">
        <v>44</v>
      </c>
      <c r="AB52" s="43"/>
    </row>
    <row r="53" spans="1:29" ht="115.5">
      <c r="A53" s="64" t="s">
        <v>304</v>
      </c>
      <c r="B53" s="65" t="s">
        <v>29</v>
      </c>
      <c r="C53" s="66" t="s">
        <v>305</v>
      </c>
      <c r="D53" s="66" t="s">
        <v>306</v>
      </c>
      <c r="E53" s="65" t="s">
        <v>32</v>
      </c>
      <c r="F53" s="66"/>
      <c r="G53" s="66"/>
      <c r="H53" s="66" t="s">
        <v>110</v>
      </c>
      <c r="I53" s="66"/>
      <c r="J53" s="64" t="s">
        <v>156</v>
      </c>
      <c r="K53" s="66" t="s">
        <v>307</v>
      </c>
      <c r="L53" s="66"/>
      <c r="M53" s="66" t="s">
        <v>308</v>
      </c>
      <c r="N53" s="66"/>
      <c r="O53" s="66"/>
      <c r="P53" s="67"/>
      <c r="Q53" s="67"/>
      <c r="R53" s="64"/>
      <c r="S53" s="64"/>
      <c r="T53" s="64"/>
      <c r="U53" s="67"/>
      <c r="V53" s="64"/>
      <c r="W53" s="64"/>
      <c r="X53" s="67"/>
      <c r="Y53" s="66"/>
      <c r="Z53" s="64" t="s">
        <v>308</v>
      </c>
      <c r="AA53" s="67" t="s">
        <v>41</v>
      </c>
      <c r="AB53" s="68" t="s">
        <v>309</v>
      </c>
    </row>
    <row r="54" spans="1:29" ht="66">
      <c r="A54" s="70" t="s">
        <v>310</v>
      </c>
      <c r="B54" s="71" t="s">
        <v>29</v>
      </c>
      <c r="C54" s="72" t="s">
        <v>311</v>
      </c>
      <c r="D54" s="72" t="s">
        <v>56</v>
      </c>
      <c r="E54" s="72" t="s">
        <v>32</v>
      </c>
      <c r="F54" s="72" t="s">
        <v>312</v>
      </c>
      <c r="G54" s="72"/>
      <c r="H54" s="72" t="s">
        <v>110</v>
      </c>
      <c r="I54" s="72"/>
      <c r="J54" s="70" t="s">
        <v>36</v>
      </c>
      <c r="K54" s="72" t="s">
        <v>313</v>
      </c>
      <c r="L54" s="72"/>
      <c r="M54" s="72" t="s">
        <v>314</v>
      </c>
      <c r="N54" s="72"/>
      <c r="O54" s="72"/>
      <c r="P54" s="73"/>
      <c r="Q54" s="73"/>
      <c r="R54" s="70"/>
      <c r="S54" s="70"/>
      <c r="T54" s="70"/>
      <c r="U54" s="73"/>
      <c r="V54" s="70"/>
      <c r="W54" s="70"/>
      <c r="X54" s="73"/>
      <c r="Y54" s="72"/>
      <c r="Z54" s="70" t="s">
        <v>315</v>
      </c>
      <c r="AA54" s="73" t="s">
        <v>41</v>
      </c>
      <c r="AB54" s="74" t="s">
        <v>316</v>
      </c>
      <c r="AC54" s="69" t="s">
        <v>317</v>
      </c>
    </row>
    <row r="55" spans="1:29" ht="66">
      <c r="A55" s="70" t="s">
        <v>318</v>
      </c>
      <c r="B55" s="71" t="s">
        <v>29</v>
      </c>
      <c r="C55" s="72" t="s">
        <v>30</v>
      </c>
      <c r="D55" s="72" t="s">
        <v>31</v>
      </c>
      <c r="E55" s="72" t="s">
        <v>32</v>
      </c>
      <c r="F55" s="72"/>
      <c r="G55" s="72"/>
      <c r="H55" s="72" t="s">
        <v>59</v>
      </c>
      <c r="I55" s="72"/>
      <c r="J55" s="70" t="s">
        <v>66</v>
      </c>
      <c r="K55" s="72" t="s">
        <v>319</v>
      </c>
      <c r="L55" s="72"/>
      <c r="M55" s="72" t="s">
        <v>320</v>
      </c>
      <c r="N55" s="72"/>
      <c r="O55" s="72"/>
      <c r="P55" s="73"/>
      <c r="Q55" s="73"/>
      <c r="R55" s="70"/>
      <c r="S55" s="70"/>
      <c r="T55" s="70"/>
      <c r="U55" s="73"/>
      <c r="V55" s="70"/>
      <c r="W55" s="70"/>
      <c r="X55" s="73"/>
      <c r="Y55" s="72"/>
      <c r="Z55" s="70" t="s">
        <v>320</v>
      </c>
      <c r="AA55" s="73" t="s">
        <v>41</v>
      </c>
      <c r="AB55" s="74" t="s">
        <v>321</v>
      </c>
    </row>
    <row r="56" spans="1:29" ht="165">
      <c r="A56" s="59" t="s">
        <v>322</v>
      </c>
      <c r="B56" s="60" t="s">
        <v>29</v>
      </c>
      <c r="C56" s="61" t="s">
        <v>30</v>
      </c>
      <c r="D56" s="61" t="s">
        <v>31</v>
      </c>
      <c r="E56" s="61" t="s">
        <v>32</v>
      </c>
      <c r="F56" s="61"/>
      <c r="G56" s="61"/>
      <c r="H56" s="61" t="s">
        <v>110</v>
      </c>
      <c r="I56" s="61"/>
      <c r="J56" s="59" t="s">
        <v>36</v>
      </c>
      <c r="K56" s="61" t="s">
        <v>323</v>
      </c>
      <c r="L56" s="61"/>
      <c r="M56" s="75" t="s">
        <v>324</v>
      </c>
      <c r="N56" s="61"/>
      <c r="O56" s="61"/>
      <c r="P56" s="62"/>
      <c r="Q56" s="62"/>
      <c r="R56" s="59"/>
      <c r="S56" s="59"/>
      <c r="T56" s="59"/>
      <c r="U56" s="62"/>
      <c r="V56" s="59"/>
      <c r="W56" s="59"/>
      <c r="X56" s="62"/>
      <c r="Y56" s="61"/>
      <c r="Z56" s="75" t="s">
        <v>325</v>
      </c>
      <c r="AA56" s="62" t="s">
        <v>41</v>
      </c>
      <c r="AB56" s="63" t="s">
        <v>326</v>
      </c>
    </row>
  </sheetData>
  <autoFilter ref="A1:Y53" xr:uid="{00000000-0009-0000-0000-000000000000}"/>
  <conditionalFormatting sqref="T17">
    <cfRule type="colorScale" priority="203">
      <colorScale>
        <cfvo type="min"/>
        <cfvo type="percentile" val="50"/>
        <cfvo type="max"/>
        <color rgb="FFF8696B"/>
        <color rgb="FFFCFCFF"/>
        <color rgb="FF63BE7B"/>
      </colorScale>
    </cfRule>
    <cfRule type="containsText" dxfId="215" priority="202" operator="containsText" text="pass">
      <formula>NOT(ISERROR(SEARCH("pass",T17)))</formula>
    </cfRule>
    <cfRule type="containsText" dxfId="214" priority="201" operator="containsText" text="Fail">
      <formula>NOT(ISERROR(SEARCH("Fail",T17)))</formula>
    </cfRule>
    <cfRule type="containsText" dxfId="213" priority="200" operator="containsText" text="Suggestion">
      <formula>NOT(ISERROR(SEARCH("Suggestion",T17)))</formula>
    </cfRule>
  </conditionalFormatting>
  <conditionalFormatting sqref="X17">
    <cfRule type="colorScale" priority="133">
      <colorScale>
        <cfvo type="min"/>
        <cfvo type="percentile" val="50"/>
        <cfvo type="max"/>
        <color rgb="FFF8696B"/>
        <color rgb="FFFCFCFF"/>
        <color rgb="FF63BE7B"/>
      </colorScale>
    </cfRule>
    <cfRule type="containsText" dxfId="212" priority="132" operator="containsText" text="pass">
      <formula>NOT(ISERROR(SEARCH("pass",X17)))</formula>
    </cfRule>
    <cfRule type="containsText" dxfId="211" priority="131" operator="containsText" text="Fail">
      <formula>NOT(ISERROR(SEARCH("Fail",X17)))</formula>
    </cfRule>
    <cfRule type="containsText" dxfId="210" priority="130" operator="containsText" text="Suggestion">
      <formula>NOT(ISERROR(SEARCH("Suggestion",X17)))</formula>
    </cfRule>
  </conditionalFormatting>
  <conditionalFormatting sqref="X23">
    <cfRule type="colorScale" priority="129">
      <colorScale>
        <cfvo type="min"/>
        <cfvo type="percentile" val="50"/>
        <cfvo type="max"/>
        <color rgb="FFF8696B"/>
        <color rgb="FFFCFCFF"/>
        <color rgb="FF63BE7B"/>
      </colorScale>
    </cfRule>
    <cfRule type="containsText" dxfId="209" priority="128" operator="containsText" text="pass">
      <formula>NOT(ISERROR(SEARCH("pass",X23)))</formula>
    </cfRule>
    <cfRule type="containsText" dxfId="208" priority="127" operator="containsText" text="Fail">
      <formula>NOT(ISERROR(SEARCH("Fail",X23)))</formula>
    </cfRule>
    <cfRule type="containsText" dxfId="207" priority="126" operator="containsText" text="Suggestion">
      <formula>NOT(ISERROR(SEARCH("Suggestion",X23)))</formula>
    </cfRule>
  </conditionalFormatting>
  <conditionalFormatting sqref="X27">
    <cfRule type="colorScale" priority="125">
      <colorScale>
        <cfvo type="min"/>
        <cfvo type="percentile" val="50"/>
        <cfvo type="max"/>
        <color rgb="FFF8696B"/>
        <color rgb="FFFCFCFF"/>
        <color rgb="FF63BE7B"/>
      </colorScale>
    </cfRule>
    <cfRule type="containsText" dxfId="206" priority="124" operator="containsText" text="pass">
      <formula>NOT(ISERROR(SEARCH("pass",X27)))</formula>
    </cfRule>
    <cfRule type="containsText" dxfId="205" priority="123" operator="containsText" text="Fail">
      <formula>NOT(ISERROR(SEARCH("Fail",X27)))</formula>
    </cfRule>
    <cfRule type="containsText" dxfId="204" priority="122" operator="containsText" text="Suggestion">
      <formula>NOT(ISERROR(SEARCH("Suggestion",X27)))</formula>
    </cfRule>
  </conditionalFormatting>
  <conditionalFormatting sqref="X35">
    <cfRule type="colorScale" priority="121">
      <colorScale>
        <cfvo type="min"/>
        <cfvo type="percentile" val="50"/>
        <cfvo type="max"/>
        <color rgb="FFF8696B"/>
        <color rgb="FFFCFCFF"/>
        <color rgb="FF63BE7B"/>
      </colorScale>
    </cfRule>
    <cfRule type="containsText" dxfId="203" priority="120" operator="containsText" text="pass">
      <formula>NOT(ISERROR(SEARCH("pass",X35)))</formula>
    </cfRule>
    <cfRule type="containsText" dxfId="202" priority="119" operator="containsText" text="Fail">
      <formula>NOT(ISERROR(SEARCH("Fail",X35)))</formula>
    </cfRule>
    <cfRule type="containsText" dxfId="201" priority="118" operator="containsText" text="Suggestion">
      <formula>NOT(ISERROR(SEARCH("Suggestion",X35)))</formula>
    </cfRule>
  </conditionalFormatting>
  <conditionalFormatting sqref="X36">
    <cfRule type="colorScale" priority="117">
      <colorScale>
        <cfvo type="min"/>
        <cfvo type="percentile" val="50"/>
        <cfvo type="max"/>
        <color rgb="FFF8696B"/>
        <color rgb="FFFCFCFF"/>
        <color rgb="FF63BE7B"/>
      </colorScale>
    </cfRule>
    <cfRule type="containsText" dxfId="200" priority="116" operator="containsText" text="pass">
      <formula>NOT(ISERROR(SEARCH("pass",X36)))</formula>
    </cfRule>
    <cfRule type="containsText" dxfId="199" priority="115" operator="containsText" text="Fail">
      <formula>NOT(ISERROR(SEARCH("Fail",X36)))</formula>
    </cfRule>
    <cfRule type="containsText" dxfId="198" priority="114" operator="containsText" text="Suggestion">
      <formula>NOT(ISERROR(SEARCH("Suggestion",X36)))</formula>
    </cfRule>
  </conditionalFormatting>
  <conditionalFormatting sqref="X39">
    <cfRule type="colorScale" priority="109">
      <colorScale>
        <cfvo type="min"/>
        <cfvo type="percentile" val="50"/>
        <cfvo type="max"/>
        <color rgb="FFF8696B"/>
        <color rgb="FFFCFCFF"/>
        <color rgb="FF63BE7B"/>
      </colorScale>
    </cfRule>
    <cfRule type="containsText" dxfId="197" priority="108" operator="containsText" text="pass">
      <formula>NOT(ISERROR(SEARCH("pass",X39)))</formula>
    </cfRule>
    <cfRule type="containsText" dxfId="196" priority="107" operator="containsText" text="Fail">
      <formula>NOT(ISERROR(SEARCH("Fail",X39)))</formula>
    </cfRule>
    <cfRule type="containsText" dxfId="195" priority="106" operator="containsText" text="Suggestion">
      <formula>NOT(ISERROR(SEARCH("Suggestion",X39)))</formula>
    </cfRule>
  </conditionalFormatting>
  <conditionalFormatting sqref="P49">
    <cfRule type="containsText" dxfId="194" priority="216" operator="containsText" text="Suggestion">
      <formula>NOT(ISERROR(SEARCH("Suggestion",P49)))</formula>
    </cfRule>
    <cfRule type="containsText" dxfId="193" priority="217" operator="containsText" text="Fail">
      <formula>NOT(ISERROR(SEARCH("Fail",P49)))</formula>
    </cfRule>
    <cfRule type="containsText" dxfId="192" priority="218" operator="containsText" text="pass">
      <formula>NOT(ISERROR(SEARCH("pass",P49)))</formula>
    </cfRule>
    <cfRule type="colorScale" priority="219">
      <colorScale>
        <cfvo type="min"/>
        <cfvo type="percentile" val="50"/>
        <cfvo type="max"/>
        <color rgb="FFF8696B"/>
        <color rgb="FFFCFCFF"/>
        <color rgb="FF63BE7B"/>
      </colorScale>
    </cfRule>
  </conditionalFormatting>
  <conditionalFormatting sqref="Q49">
    <cfRule type="containsText" dxfId="191" priority="212" operator="containsText" text="Suggestion">
      <formula>NOT(ISERROR(SEARCH("Suggestion",Q49)))</formula>
    </cfRule>
    <cfRule type="containsText" dxfId="190" priority="213" operator="containsText" text="Fail">
      <formula>NOT(ISERROR(SEARCH("Fail",Q49)))</formula>
    </cfRule>
    <cfRule type="containsText" dxfId="189" priority="214" operator="containsText" text="pass">
      <formula>NOT(ISERROR(SEARCH("pass",Q49)))</formula>
    </cfRule>
    <cfRule type="colorScale" priority="215">
      <colorScale>
        <cfvo type="min"/>
        <cfvo type="percentile" val="50"/>
        <cfvo type="max"/>
        <color rgb="FFF8696B"/>
        <color rgb="FFFCFCFF"/>
        <color rgb="FF63BE7B"/>
      </colorScale>
    </cfRule>
  </conditionalFormatting>
  <conditionalFormatting sqref="U49">
    <cfRule type="colorScale" priority="158">
      <colorScale>
        <cfvo type="min"/>
        <cfvo type="percentile" val="50"/>
        <cfvo type="max"/>
        <color rgb="FFF8696B"/>
        <color rgb="FFFCFCFF"/>
        <color rgb="FF63BE7B"/>
      </colorScale>
    </cfRule>
    <cfRule type="containsText" dxfId="188" priority="157" operator="containsText" text="pass">
      <formula>NOT(ISERROR(SEARCH("pass",U49)))</formula>
    </cfRule>
    <cfRule type="containsText" dxfId="187" priority="156" operator="containsText" text="Fail">
      <formula>NOT(ISERROR(SEARCH("Fail",U49)))</formula>
    </cfRule>
    <cfRule type="containsText" dxfId="186" priority="155" operator="containsText" text="Suggestion">
      <formula>NOT(ISERROR(SEARCH("Suggestion",U49)))</formula>
    </cfRule>
  </conditionalFormatting>
  <conditionalFormatting sqref="X52">
    <cfRule type="colorScale" priority="89">
      <colorScale>
        <cfvo type="min"/>
        <cfvo type="percentile" val="50"/>
        <cfvo type="max"/>
        <color rgb="FFF8696B"/>
        <color rgb="FFFCFCFF"/>
        <color rgb="FF63BE7B"/>
      </colorScale>
    </cfRule>
    <cfRule type="containsText" dxfId="185" priority="88" operator="containsText" text="pass">
      <formula>NOT(ISERROR(SEARCH("pass",X52)))</formula>
    </cfRule>
    <cfRule type="containsText" dxfId="184" priority="87" operator="containsText" text="Fail">
      <formula>NOT(ISERROR(SEARCH("Fail",X52)))</formula>
    </cfRule>
    <cfRule type="containsText" dxfId="183" priority="86" operator="containsText" text="Suggestion">
      <formula>NOT(ISERROR(SEARCH("Suggestion",X52)))</formula>
    </cfRule>
  </conditionalFormatting>
  <conditionalFormatting sqref="P4:P6">
    <cfRule type="containsText" dxfId="182" priority="245" operator="containsText" text="Suggestion">
      <formula>NOT(ISERROR(SEARCH("Suggestion",P4)))</formula>
    </cfRule>
    <cfRule type="containsText" dxfId="181" priority="246" operator="containsText" text="Fail">
      <formula>NOT(ISERROR(SEARCH("Fail",P4)))</formula>
    </cfRule>
    <cfRule type="containsText" dxfId="180" priority="247" operator="containsText" text="pass">
      <formula>NOT(ISERROR(SEARCH("pass",P4)))</formula>
    </cfRule>
    <cfRule type="colorScale" priority="248">
      <colorScale>
        <cfvo type="min"/>
        <cfvo type="percentile" val="50"/>
        <cfvo type="max"/>
        <color rgb="FFF8696B"/>
        <color rgb="FFFCFCFF"/>
        <color rgb="FF63BE7B"/>
      </colorScale>
    </cfRule>
  </conditionalFormatting>
  <conditionalFormatting sqref="P18:P19">
    <cfRule type="colorScale" priority="252">
      <colorScale>
        <cfvo type="min"/>
        <cfvo type="percentile" val="50"/>
        <cfvo type="max"/>
        <color rgb="FF5A8AC6"/>
        <color rgb="FFFCFCFF"/>
        <color rgb="FFF8696B"/>
      </colorScale>
    </cfRule>
  </conditionalFormatting>
  <conditionalFormatting sqref="P50:P51">
    <cfRule type="containsText" dxfId="179" priority="208" operator="containsText" text="Suggestion">
      <formula>NOT(ISERROR(SEARCH("Suggestion",P50)))</formula>
    </cfRule>
    <cfRule type="containsText" dxfId="178" priority="209" operator="containsText" text="Fail">
      <formula>NOT(ISERROR(SEARCH("Fail",P50)))</formula>
    </cfRule>
    <cfRule type="containsText" dxfId="177" priority="210" operator="containsText" text="pass">
      <formula>NOT(ISERROR(SEARCH("pass",P50)))</formula>
    </cfRule>
    <cfRule type="colorScale" priority="211">
      <colorScale>
        <cfvo type="min"/>
        <cfvo type="percentile" val="50"/>
        <cfvo type="max"/>
        <color rgb="FFF8696B"/>
        <color rgb="FFFCFCFF"/>
        <color rgb="FF63BE7B"/>
      </colorScale>
    </cfRule>
  </conditionalFormatting>
  <conditionalFormatting sqref="Q4:Q6">
    <cfRule type="containsText" dxfId="176" priority="228" operator="containsText" text="Suggestion">
      <formula>NOT(ISERROR(SEARCH("Suggestion",Q4)))</formula>
    </cfRule>
    <cfRule type="containsText" dxfId="175" priority="229" operator="containsText" text="Fail">
      <formula>NOT(ISERROR(SEARCH("Fail",Q4)))</formula>
    </cfRule>
    <cfRule type="containsText" dxfId="174" priority="230" operator="containsText" text="pass">
      <formula>NOT(ISERROR(SEARCH("pass",Q4)))</formula>
    </cfRule>
    <cfRule type="colorScale" priority="231">
      <colorScale>
        <cfvo type="min"/>
        <cfvo type="percentile" val="50"/>
        <cfvo type="max"/>
        <color rgb="FFF8696B"/>
        <color rgb="FFFCFCFF"/>
        <color rgb="FF63BE7B"/>
      </colorScale>
    </cfRule>
  </conditionalFormatting>
  <conditionalFormatting sqref="Q18:Q19">
    <cfRule type="colorScale" priority="235">
      <colorScale>
        <cfvo type="min"/>
        <cfvo type="percentile" val="50"/>
        <cfvo type="max"/>
        <color rgb="FF5A8AC6"/>
        <color rgb="FFFCFCFF"/>
        <color rgb="FFF8696B"/>
      </colorScale>
    </cfRule>
  </conditionalFormatting>
  <conditionalFormatting sqref="Q50:Q51">
    <cfRule type="containsText" dxfId="173" priority="204" operator="containsText" text="Suggestion">
      <formula>NOT(ISERROR(SEARCH("Suggestion",Q50)))</formula>
    </cfRule>
    <cfRule type="containsText" dxfId="172" priority="205" operator="containsText" text="Fail">
      <formula>NOT(ISERROR(SEARCH("Fail",Q50)))</formula>
    </cfRule>
    <cfRule type="containsText" dxfId="171" priority="206" operator="containsText" text="pass">
      <formula>NOT(ISERROR(SEARCH("pass",Q50)))</formula>
    </cfRule>
    <cfRule type="colorScale" priority="207">
      <colorScale>
        <cfvo type="min"/>
        <cfvo type="percentile" val="50"/>
        <cfvo type="max"/>
        <color rgb="FFF8696B"/>
        <color rgb="FFFCFCFF"/>
        <color rgb="FF63BE7B"/>
      </colorScale>
    </cfRule>
  </conditionalFormatting>
  <conditionalFormatting sqref="U4:U6">
    <cfRule type="colorScale" priority="162">
      <colorScale>
        <cfvo type="min"/>
        <cfvo type="percentile" val="50"/>
        <cfvo type="max"/>
        <color rgb="FFF8696B"/>
        <color rgb="FFFCFCFF"/>
        <color rgb="FF63BE7B"/>
      </colorScale>
    </cfRule>
    <cfRule type="containsText" dxfId="170" priority="161" operator="containsText" text="pass">
      <formula>NOT(ISERROR(SEARCH("pass",U4)))</formula>
    </cfRule>
    <cfRule type="containsText" dxfId="169" priority="160" operator="containsText" text="Fail">
      <formula>NOT(ISERROR(SEARCH("Fail",U4)))</formula>
    </cfRule>
    <cfRule type="containsText" dxfId="168" priority="159" operator="containsText" text="Suggestion">
      <formula>NOT(ISERROR(SEARCH("Suggestion",U4)))</formula>
    </cfRule>
  </conditionalFormatting>
  <conditionalFormatting sqref="U18:U19">
    <cfRule type="colorScale" priority="166">
      <colorScale>
        <cfvo type="min"/>
        <cfvo type="percentile" val="50"/>
        <cfvo type="max"/>
        <color rgb="FF5A8AC6"/>
        <color rgb="FFFCFCFF"/>
        <color rgb="FFF8696B"/>
      </colorScale>
    </cfRule>
  </conditionalFormatting>
  <conditionalFormatting sqref="U50:U51">
    <cfRule type="colorScale" priority="97">
      <colorScale>
        <cfvo type="min"/>
        <cfvo type="percentile" val="50"/>
        <cfvo type="max"/>
        <color rgb="FFF8696B"/>
        <color rgb="FFFCFCFF"/>
        <color rgb="FF63BE7B"/>
      </colorScale>
    </cfRule>
    <cfRule type="containsText" dxfId="167" priority="96" operator="containsText" text="pass">
      <formula>NOT(ISERROR(SEARCH("pass",U50)))</formula>
    </cfRule>
    <cfRule type="containsText" dxfId="166" priority="95" operator="containsText" text="Fail">
      <formula>NOT(ISERROR(SEARCH("Fail",U50)))</formula>
    </cfRule>
    <cfRule type="containsText" dxfId="165" priority="94" operator="containsText" text="Suggestion">
      <formula>NOT(ISERROR(SEARCH("Suggestion",U50)))</formula>
    </cfRule>
  </conditionalFormatting>
  <conditionalFormatting sqref="X4:X6">
    <cfRule type="colorScale" priority="145">
      <colorScale>
        <cfvo type="min"/>
        <cfvo type="percentile" val="50"/>
        <cfvo type="max"/>
        <color rgb="FFF8696B"/>
        <color rgb="FFFCFCFF"/>
        <color rgb="FF63BE7B"/>
      </colorScale>
    </cfRule>
    <cfRule type="containsText" dxfId="164" priority="144" operator="containsText" text="pass">
      <formula>NOT(ISERROR(SEARCH("pass",X4)))</formula>
    </cfRule>
    <cfRule type="containsText" dxfId="163" priority="143" operator="containsText" text="Fail">
      <formula>NOT(ISERROR(SEARCH("Fail",X4)))</formula>
    </cfRule>
    <cfRule type="containsText" dxfId="162" priority="142" operator="containsText" text="Suggestion">
      <formula>NOT(ISERROR(SEARCH("Suggestion",X4)))</formula>
    </cfRule>
  </conditionalFormatting>
  <conditionalFormatting sqref="X18:X19">
    <cfRule type="colorScale" priority="149">
      <colorScale>
        <cfvo type="min"/>
        <cfvo type="percentile" val="50"/>
        <cfvo type="max"/>
        <color rgb="FF5A8AC6"/>
        <color rgb="FFFCFCFF"/>
        <color rgb="FFF8696B"/>
      </colorScale>
    </cfRule>
  </conditionalFormatting>
  <conditionalFormatting sqref="X40:X44">
    <cfRule type="colorScale" priority="105">
      <colorScale>
        <cfvo type="min"/>
        <cfvo type="percentile" val="50"/>
        <cfvo type="max"/>
        <color rgb="FFF8696B"/>
        <color rgb="FFFCFCFF"/>
        <color rgb="FF63BE7B"/>
      </colorScale>
    </cfRule>
    <cfRule type="containsText" dxfId="161" priority="104" operator="containsText" text="pass">
      <formula>NOT(ISERROR(SEARCH("pass",X40)))</formula>
    </cfRule>
    <cfRule type="containsText" dxfId="160" priority="103" operator="containsText" text="Fail">
      <formula>NOT(ISERROR(SEARCH("Fail",X40)))</formula>
    </cfRule>
    <cfRule type="containsText" dxfId="159" priority="102" operator="containsText" text="Suggestion">
      <formula>NOT(ISERROR(SEARCH("Suggestion",X40)))</formula>
    </cfRule>
  </conditionalFormatting>
  <conditionalFormatting sqref="X45:X46">
    <cfRule type="colorScale" priority="113">
      <colorScale>
        <cfvo type="min"/>
        <cfvo type="percentile" val="50"/>
        <cfvo type="max"/>
        <color rgb="FFF8696B"/>
        <color rgb="FFFCFCFF"/>
        <color rgb="FF63BE7B"/>
      </colorScale>
    </cfRule>
    <cfRule type="containsText" dxfId="158" priority="112" operator="containsText" text="pass">
      <formula>NOT(ISERROR(SEARCH("pass",X45)))</formula>
    </cfRule>
    <cfRule type="containsText" dxfId="157" priority="111" operator="containsText" text="Fail">
      <formula>NOT(ISERROR(SEARCH("Fail",X45)))</formula>
    </cfRule>
    <cfRule type="containsText" dxfId="156" priority="110" operator="containsText" text="Suggestion">
      <formula>NOT(ISERROR(SEARCH("Suggestion",X45)))</formula>
    </cfRule>
  </conditionalFormatting>
  <conditionalFormatting sqref="X47:X49">
    <cfRule type="colorScale" priority="101">
      <colorScale>
        <cfvo type="min"/>
        <cfvo type="percentile" val="50"/>
        <cfvo type="max"/>
        <color rgb="FFF8696B"/>
        <color rgb="FFFCFCFF"/>
        <color rgb="FF63BE7B"/>
      </colorScale>
    </cfRule>
    <cfRule type="containsText" dxfId="155" priority="100" operator="containsText" text="pass">
      <formula>NOT(ISERROR(SEARCH("pass",X47)))</formula>
    </cfRule>
    <cfRule type="containsText" dxfId="154" priority="99" operator="containsText" text="Fail">
      <formula>NOT(ISERROR(SEARCH("Fail",X47)))</formula>
    </cfRule>
    <cfRule type="containsText" dxfId="153" priority="98" operator="containsText" text="Suggestion">
      <formula>NOT(ISERROR(SEARCH("Suggestion",X47)))</formula>
    </cfRule>
  </conditionalFormatting>
  <conditionalFormatting sqref="X50:X51">
    <cfRule type="colorScale" priority="93">
      <colorScale>
        <cfvo type="min"/>
        <cfvo type="percentile" val="50"/>
        <cfvo type="max"/>
        <color rgb="FFF8696B"/>
        <color rgb="FFFCFCFF"/>
        <color rgb="FF63BE7B"/>
      </colorScale>
    </cfRule>
    <cfRule type="containsText" dxfId="152" priority="92" operator="containsText" text="pass">
      <formula>NOT(ISERROR(SEARCH("pass",X50)))</formula>
    </cfRule>
    <cfRule type="containsText" dxfId="151" priority="91" operator="containsText" text="Fail">
      <formula>NOT(ISERROR(SEARCH("Fail",X50)))</formula>
    </cfRule>
    <cfRule type="containsText" dxfId="150" priority="90" operator="containsText" text="Suggestion">
      <formula>NOT(ISERROR(SEARCH("Suggestion",X50)))</formula>
    </cfRule>
  </conditionalFormatting>
  <conditionalFormatting sqref="P2:P3 P7:P48 P52:P1048576">
    <cfRule type="containsText" dxfId="149" priority="249" operator="containsText" text="Suggestion">
      <formula>NOT(ISERROR(SEARCH("Suggestion",P2)))</formula>
    </cfRule>
    <cfRule type="containsText" dxfId="148" priority="250" operator="containsText" text="Fail">
      <formula>NOT(ISERROR(SEARCH("Fail",P2)))</formula>
    </cfRule>
    <cfRule type="containsText" dxfId="147" priority="251" operator="containsText" text="pass">
      <formula>NOT(ISERROR(SEARCH("pass",P2)))</formula>
    </cfRule>
    <cfRule type="colorScale" priority="253">
      <colorScale>
        <cfvo type="min"/>
        <cfvo type="percentile" val="50"/>
        <cfvo type="max"/>
        <color rgb="FFF8696B"/>
        <color rgb="FFFCFCFF"/>
        <color rgb="FF63BE7B"/>
      </colorScale>
    </cfRule>
  </conditionalFormatting>
  <conditionalFormatting sqref="Q2:Q3 Q7:Q48 Q52:Q1048576">
    <cfRule type="containsText" dxfId="146" priority="232" operator="containsText" text="Suggestion">
      <formula>NOT(ISERROR(SEARCH("Suggestion",Q2)))</formula>
    </cfRule>
    <cfRule type="containsText" dxfId="145" priority="233" operator="containsText" text="Fail">
      <formula>NOT(ISERROR(SEARCH("Fail",Q2)))</formula>
    </cfRule>
    <cfRule type="containsText" dxfId="144" priority="234" operator="containsText" text="pass">
      <formula>NOT(ISERROR(SEARCH("pass",Q2)))</formula>
    </cfRule>
    <cfRule type="colorScale" priority="236">
      <colorScale>
        <cfvo type="min"/>
        <cfvo type="percentile" val="50"/>
        <cfvo type="max"/>
        <color rgb="FFF8696B"/>
        <color rgb="FFFCFCFF"/>
        <color rgb="FF63BE7B"/>
      </colorScale>
    </cfRule>
  </conditionalFormatting>
  <conditionalFormatting sqref="U2:U3 U7:U48 U52:U1048576">
    <cfRule type="containsText" dxfId="143" priority="163" operator="containsText" text="Suggestion">
      <formula>NOT(ISERROR(SEARCH("Suggestion",U2)))</formula>
    </cfRule>
    <cfRule type="containsText" dxfId="142" priority="164" operator="containsText" text="Fail">
      <formula>NOT(ISERROR(SEARCH("Fail",U2)))</formula>
    </cfRule>
    <cfRule type="containsText" dxfId="141" priority="165" operator="containsText" text="pass">
      <formula>NOT(ISERROR(SEARCH("pass",U2)))</formula>
    </cfRule>
    <cfRule type="colorScale" priority="167">
      <colorScale>
        <cfvo type="min"/>
        <cfvo type="percentile" val="50"/>
        <cfvo type="max"/>
        <color rgb="FFF8696B"/>
        <color rgb="FFFCFCFF"/>
        <color rgb="FF63BE7B"/>
      </colorScale>
    </cfRule>
  </conditionalFormatting>
  <conditionalFormatting sqref="X2:X3 X7:X16 X18:X22 X24:X25 X28:X34 X37:X38 X53:X1048576">
    <cfRule type="containsText" dxfId="140" priority="146" operator="containsText" text="Suggestion">
      <formula>NOT(ISERROR(SEARCH("Suggestion",X2)))</formula>
    </cfRule>
    <cfRule type="containsText" dxfId="139" priority="147" operator="containsText" text="Fail">
      <formula>NOT(ISERROR(SEARCH("Fail",X2)))</formula>
    </cfRule>
    <cfRule type="containsText" dxfId="138" priority="148" operator="containsText" text="pass">
      <formula>NOT(ISERROR(SEARCH("pass",X2)))</formula>
    </cfRule>
    <cfRule type="colorScale" priority="150">
      <colorScale>
        <cfvo type="min"/>
        <cfvo type="percentile" val="50"/>
        <cfvo type="max"/>
        <color rgb="FFF8696B"/>
        <color rgb="FFFCFCFF"/>
        <color rgb="FF63BE7B"/>
      </colorScale>
    </cfRule>
  </conditionalFormatting>
  <conditionalFormatting sqref="AA35">
    <cfRule type="containsText" dxfId="137" priority="53" operator="containsText" text="Suggestion">
      <formula>NOT(ISERROR(SEARCH("Suggestion",AA35)))</formula>
    </cfRule>
    <cfRule type="containsText" dxfId="136" priority="54" operator="containsText" text="Fail">
      <formula>NOT(ISERROR(SEARCH("Fail",AA35)))</formula>
    </cfRule>
    <cfRule type="containsText" dxfId="135" priority="55" operator="containsText" text="pass">
      <formula>NOT(ISERROR(SEARCH("pass",AA35)))</formula>
    </cfRule>
    <cfRule type="colorScale" priority="56">
      <colorScale>
        <cfvo type="min"/>
        <cfvo type="percentile" val="50"/>
        <cfvo type="max"/>
        <color rgb="FFF8696B"/>
        <color rgb="FFFCFCFF"/>
        <color rgb="FF63BE7B"/>
      </colorScale>
    </cfRule>
  </conditionalFormatting>
  <conditionalFormatting sqref="AA36">
    <cfRule type="containsText" dxfId="134" priority="49" operator="containsText" text="Suggestion">
      <formula>NOT(ISERROR(SEARCH("Suggestion",AA36)))</formula>
    </cfRule>
    <cfRule type="containsText" dxfId="133" priority="50" operator="containsText" text="Fail">
      <formula>NOT(ISERROR(SEARCH("Fail",AA36)))</formula>
    </cfRule>
    <cfRule type="containsText" dxfId="132" priority="51" operator="containsText" text="pass">
      <formula>NOT(ISERROR(SEARCH("pass",AA36)))</formula>
    </cfRule>
    <cfRule type="colorScale" priority="52">
      <colorScale>
        <cfvo type="min"/>
        <cfvo type="percentile" val="50"/>
        <cfvo type="max"/>
        <color rgb="FFF8696B"/>
        <color rgb="FFFCFCFF"/>
        <color rgb="FF63BE7B"/>
      </colorScale>
    </cfRule>
  </conditionalFormatting>
  <conditionalFormatting sqref="AA52">
    <cfRule type="containsText" dxfId="131" priority="25" operator="containsText" text="Suggestion">
      <formula>NOT(ISERROR(SEARCH("Suggestion",AA52)))</formula>
    </cfRule>
    <cfRule type="containsText" dxfId="130" priority="26" operator="containsText" text="Fail">
      <formula>NOT(ISERROR(SEARCH("Fail",AA52)))</formula>
    </cfRule>
    <cfRule type="containsText" dxfId="129" priority="27" operator="containsText" text="pass">
      <formula>NOT(ISERROR(SEARCH("pass",AA52)))</formula>
    </cfRule>
    <cfRule type="colorScale" priority="28">
      <colorScale>
        <cfvo type="min"/>
        <cfvo type="percentile" val="50"/>
        <cfvo type="max"/>
        <color rgb="FFF8696B"/>
        <color rgb="FFFCFCFF"/>
        <color rgb="FF63BE7B"/>
      </colorScale>
    </cfRule>
  </conditionalFormatting>
  <conditionalFormatting sqref="AA5:AA16">
    <cfRule type="containsText" dxfId="128" priority="69" operator="containsText" text="Suggestion">
      <formula>NOT(ISERROR(SEARCH("Suggestion",AA5)))</formula>
    </cfRule>
    <cfRule type="containsText" dxfId="127" priority="70" operator="containsText" text="Fail">
      <formula>NOT(ISERROR(SEARCH("Fail",AA5)))</formula>
    </cfRule>
    <cfRule type="containsText" dxfId="126" priority="71" operator="containsText" text="pass">
      <formula>NOT(ISERROR(SEARCH("pass",AA5)))</formula>
    </cfRule>
    <cfRule type="colorScale" priority="72">
      <colorScale>
        <cfvo type="min"/>
        <cfvo type="percentile" val="50"/>
        <cfvo type="max"/>
        <color rgb="FFF8696B"/>
        <color rgb="FFFCFCFF"/>
        <color rgb="FF63BE7B"/>
      </colorScale>
    </cfRule>
  </conditionalFormatting>
  <conditionalFormatting sqref="AA18:AA22">
    <cfRule type="colorScale" priority="76">
      <colorScale>
        <cfvo type="min"/>
        <cfvo type="percentile" val="50"/>
        <cfvo type="max"/>
        <color rgb="FF5A8AC6"/>
        <color rgb="FFFCFCFF"/>
        <color rgb="FFF8696B"/>
      </colorScale>
    </cfRule>
  </conditionalFormatting>
  <conditionalFormatting sqref="AA46">
    <cfRule type="containsText" dxfId="125" priority="45" operator="containsText" text="Suggestion">
      <formula>NOT(ISERROR(SEARCH("Suggestion",AA46)))</formula>
    </cfRule>
    <cfRule type="containsText" dxfId="124" priority="46" operator="containsText" text="Fail">
      <formula>NOT(ISERROR(SEARCH("Fail",AA46)))</formula>
    </cfRule>
    <cfRule type="containsText" dxfId="123" priority="47" operator="containsText" text="pass">
      <formula>NOT(ISERROR(SEARCH("pass",AA46)))</formula>
    </cfRule>
    <cfRule type="colorScale" priority="48">
      <colorScale>
        <cfvo type="min"/>
        <cfvo type="percentile" val="50"/>
        <cfvo type="max"/>
        <color rgb="FFF8696B"/>
        <color rgb="FFFCFCFF"/>
        <color rgb="FF63BE7B"/>
      </colorScale>
    </cfRule>
  </conditionalFormatting>
  <conditionalFormatting sqref="AA47:AA49">
    <cfRule type="containsText" dxfId="122" priority="33" operator="containsText" text="Suggestion">
      <formula>NOT(ISERROR(SEARCH("Suggestion",AA47)))</formula>
    </cfRule>
    <cfRule type="containsText" dxfId="121" priority="34" operator="containsText" text="Fail">
      <formula>NOT(ISERROR(SEARCH("Fail",AA47)))</formula>
    </cfRule>
    <cfRule type="containsText" dxfId="120" priority="35" operator="containsText" text="pass">
      <formula>NOT(ISERROR(SEARCH("pass",AA47)))</formula>
    </cfRule>
    <cfRule type="colorScale" priority="36">
      <colorScale>
        <cfvo type="min"/>
        <cfvo type="percentile" val="50"/>
        <cfvo type="max"/>
        <color rgb="FFF8696B"/>
        <color rgb="FFFCFCFF"/>
        <color rgb="FF63BE7B"/>
      </colorScale>
    </cfRule>
  </conditionalFormatting>
  <conditionalFormatting sqref="AA2:AA4 AA18:AA22 AA24:AA26 AA53:AA56 AA28:AA34 AA37:AA44">
    <cfRule type="containsText" dxfId="119" priority="73" operator="containsText" text="Suggestion">
      <formula>NOT(ISERROR(SEARCH("Suggestion",AA2)))</formula>
    </cfRule>
    <cfRule type="containsText" dxfId="118" priority="74" operator="containsText" text="Fail">
      <formula>NOT(ISERROR(SEARCH("Fail",AA2)))</formula>
    </cfRule>
    <cfRule type="containsText" dxfId="117" priority="75" operator="containsText" text="pass">
      <formula>NOT(ISERROR(SEARCH("pass",AA2)))</formula>
    </cfRule>
    <cfRule type="colorScale" priority="77">
      <colorScale>
        <cfvo type="min"/>
        <cfvo type="percentile" val="50"/>
        <cfvo type="max"/>
        <color rgb="FFF8696B"/>
        <color rgb="FFFCFCFF"/>
        <color rgb="FF63BE7B"/>
      </colorScale>
    </cfRule>
  </conditionalFormatting>
  <conditionalFormatting sqref="AA17">
    <cfRule type="containsText" dxfId="116" priority="21" operator="containsText" text="Suggestion">
      <formula>NOT(ISERROR(SEARCH("Suggestion",AA17)))</formula>
    </cfRule>
    <cfRule type="containsText" dxfId="115" priority="22" operator="containsText" text="Fail">
      <formula>NOT(ISERROR(SEARCH("Fail",AA17)))</formula>
    </cfRule>
    <cfRule type="containsText" dxfId="114" priority="23" operator="containsText" text="pass">
      <formula>NOT(ISERROR(SEARCH("pass",AA17)))</formula>
    </cfRule>
    <cfRule type="colorScale" priority="24">
      <colorScale>
        <cfvo type="min"/>
        <cfvo type="percentile" val="50"/>
        <cfvo type="max"/>
        <color rgb="FFF8696B"/>
        <color rgb="FFFCFCFF"/>
        <color rgb="FF63BE7B"/>
      </colorScale>
    </cfRule>
  </conditionalFormatting>
  <conditionalFormatting sqref="AA23">
    <cfRule type="containsText" dxfId="113" priority="17" operator="containsText" text="Suggestion">
      <formula>NOT(ISERROR(SEARCH("Suggestion",AA23)))</formula>
    </cfRule>
    <cfRule type="containsText" dxfId="112" priority="18" operator="containsText" text="Fail">
      <formula>NOT(ISERROR(SEARCH("Fail",AA23)))</formula>
    </cfRule>
    <cfRule type="containsText" dxfId="111" priority="19" operator="containsText" text="pass">
      <formula>NOT(ISERROR(SEARCH("pass",AA23)))</formula>
    </cfRule>
    <cfRule type="colorScale" priority="20">
      <colorScale>
        <cfvo type="min"/>
        <cfvo type="percentile" val="50"/>
        <cfvo type="max"/>
        <color rgb="FFF8696B"/>
        <color rgb="FFFCFCFF"/>
        <color rgb="FF63BE7B"/>
      </colorScale>
    </cfRule>
  </conditionalFormatting>
  <conditionalFormatting sqref="AA27">
    <cfRule type="containsText" dxfId="110" priority="13" operator="containsText" text="Suggestion">
      <formula>NOT(ISERROR(SEARCH("Suggestion",AA27)))</formula>
    </cfRule>
    <cfRule type="containsText" dxfId="109" priority="14" operator="containsText" text="Fail">
      <formula>NOT(ISERROR(SEARCH("Fail",AA27)))</formula>
    </cfRule>
    <cfRule type="containsText" dxfId="108" priority="15" operator="containsText" text="pass">
      <formula>NOT(ISERROR(SEARCH("pass",AA27)))</formula>
    </cfRule>
    <cfRule type="colorScale" priority="16">
      <colorScale>
        <cfvo type="min"/>
        <cfvo type="percentile" val="50"/>
        <cfvo type="max"/>
        <color rgb="FFF8696B"/>
        <color rgb="FFFCFCFF"/>
        <color rgb="FF63BE7B"/>
      </colorScale>
    </cfRule>
  </conditionalFormatting>
  <conditionalFormatting sqref="X26">
    <cfRule type="containsText" dxfId="107" priority="9" operator="containsText" text="Suggestion">
      <formula>NOT(ISERROR(SEARCH("Suggestion",X26)))</formula>
    </cfRule>
    <cfRule type="containsText" dxfId="106" priority="10" operator="containsText" text="Fail">
      <formula>NOT(ISERROR(SEARCH("Fail",X26)))</formula>
    </cfRule>
    <cfRule type="containsText" dxfId="105" priority="11" operator="containsText" text="pass">
      <formula>NOT(ISERROR(SEARCH("pass",X26)))</formula>
    </cfRule>
    <cfRule type="colorScale" priority="12">
      <colorScale>
        <cfvo type="min"/>
        <cfvo type="percentile" val="50"/>
        <cfvo type="max"/>
        <color rgb="FFF8696B"/>
        <color rgb="FFFCFCFF"/>
        <color rgb="FF63BE7B"/>
      </colorScale>
    </cfRule>
  </conditionalFormatting>
  <conditionalFormatting sqref="AA45">
    <cfRule type="containsText" dxfId="104" priority="5" operator="containsText" text="Suggestion">
      <formula>NOT(ISERROR(SEARCH("Suggestion",AA45)))</formula>
    </cfRule>
    <cfRule type="containsText" dxfId="103" priority="6" operator="containsText" text="Fail">
      <formula>NOT(ISERROR(SEARCH("Fail",AA45)))</formula>
    </cfRule>
    <cfRule type="containsText" dxfId="102" priority="7" operator="containsText" text="pass">
      <formula>NOT(ISERROR(SEARCH("pass",AA45)))</formula>
    </cfRule>
    <cfRule type="colorScale" priority="8">
      <colorScale>
        <cfvo type="min"/>
        <cfvo type="percentile" val="50"/>
        <cfvo type="max"/>
        <color rgb="FFF8696B"/>
        <color rgb="FFFCFCFF"/>
        <color rgb="FF63BE7B"/>
      </colorScale>
    </cfRule>
  </conditionalFormatting>
  <conditionalFormatting sqref="AA50:AA51">
    <cfRule type="containsText" dxfId="101" priority="1" operator="containsText" text="Suggestion">
      <formula>NOT(ISERROR(SEARCH("Suggestion",AA50)))</formula>
    </cfRule>
    <cfRule type="containsText" dxfId="100" priority="2" operator="containsText" text="Fail">
      <formula>NOT(ISERROR(SEARCH("Fail",AA50)))</formula>
    </cfRule>
    <cfRule type="containsText" dxfId="99" priority="3" operator="containsText" text="pass">
      <formula>NOT(ISERROR(SEARCH("pass",AA50)))</formula>
    </cfRule>
    <cfRule type="colorScale" priority="4">
      <colorScale>
        <cfvo type="min"/>
        <cfvo type="percentile" val="50"/>
        <cfvo type="max"/>
        <color rgb="FFF8696B"/>
        <color rgb="FFFCFCFF"/>
        <color rgb="FF63BE7B"/>
      </colorScale>
    </cfRule>
  </conditionalFormatting>
  <hyperlinks>
    <hyperlink ref="R2" location="SS!A1" display="SS!A1" xr:uid="{00000000-0004-0000-0000-000000000000}"/>
    <hyperlink ref="R3" location="SS!A1" display="SS!A70" xr:uid="{00000000-0004-0000-0000-000001000000}"/>
    <hyperlink ref="R5" location="SS!A1" display="SS!AT3" xr:uid="{00000000-0004-0000-0000-000002000000}"/>
    <hyperlink ref="R36" location="SS!A1" display="SS!A288" xr:uid="{00000000-0004-0000-0000-000003000000}"/>
    <hyperlink ref="R42" r:id="rId1" tooltip="https://techneaipl.sharepoint.com/:f:/s/TestingTeam/EkEoOnM3eZRJisTFz2wuIaABJiLu-HCeZ59YQqQqAVtAYw?e=ucV2vC" xr:uid="{00000000-0004-0000-0000-000004000000}"/>
    <hyperlink ref="R44" r:id="rId2" tooltip="https://techneaipl.sharepoint.com/:f:/s/TestingTeam/EkEoOnM3eZRJisTFz2wuIaABJiLu-HCeZ59YQqQqAVtAYw?e=vd9mjl" xr:uid="{00000000-0004-0000-0000-000005000000}"/>
    <hyperlink ref="S5" location="SS1!A2" display="SS1!A2" xr:uid="{00000000-0004-0000-0000-000006000000}"/>
    <hyperlink ref="S48" r:id="rId3" xr:uid="{00000000-0004-0000-0000-000007000000}"/>
    <hyperlink ref="S49" r:id="rId4" xr:uid="{00000000-0004-0000-0000-000008000000}"/>
    <hyperlink ref="S8" r:id="rId5" xr:uid="{00000000-0004-0000-0000-000009000000}"/>
    <hyperlink ref="S18" location="SS1!A4" display="SS1!A4" xr:uid="{00000000-0004-0000-0000-00000A000000}"/>
    <hyperlink ref="S50" r:id="rId6" xr:uid="{00000000-0004-0000-0000-00000B000000}"/>
    <hyperlink ref="S51" r:id="rId7" xr:uid="{00000000-0004-0000-0000-00000C000000}"/>
    <hyperlink ref="S23" location="SS1!A6" display="SS1!A6" xr:uid="{00000000-0004-0000-0000-00000D000000}"/>
    <hyperlink ref="S26" location="SS1!A8" display="SS1!A8" xr:uid="{00000000-0004-0000-0000-00000E000000}"/>
    <hyperlink ref="S34" location="SS1!A10" display="SS1!A10" xr:uid="{00000000-0004-0000-0000-00000F000000}"/>
    <hyperlink ref="S35" location="SS1!A12" display="SS1!A12" xr:uid="{00000000-0004-0000-0000-000010000000}"/>
    <hyperlink ref="S38" location="SS1!A14" display="SS1!A14" xr:uid="{00000000-0004-0000-0000-000011000000}"/>
    <hyperlink ref="S45" r:id="rId8" xr:uid="{00000000-0004-0000-0000-000012000000}"/>
    <hyperlink ref="S46" location="SS1!A18" display="SS1!A18" xr:uid="{00000000-0004-0000-0000-000013000000}"/>
    <hyperlink ref="S52" location="SS1!A20" display="SS1!A20" xr:uid="{00000000-0004-0000-0000-000014000000}"/>
    <hyperlink ref="V3" location="SS1!J17" display="SS1!J17" xr:uid="{00000000-0004-0000-0000-000015000000}"/>
    <hyperlink ref="V27" r:id="rId9" xr:uid="{00000000-0004-0000-0000-000016000000}"/>
    <hyperlink ref="S27" r:id="rId10" tooltip="https://techneaipl.sharepoint.com/:f:/s/TestingTeam/EkEoOnM3eZRJisTFz2wuIaABJiLu-HCeZ59YQqQqAVtAYw?e=nZNBZ6" xr:uid="{00000000-0004-0000-0000-000017000000}"/>
    <hyperlink ref="AB49" r:id="rId11" xr:uid="{4F598071-FA7D-46FB-8B81-7198F7CE3E74}"/>
    <hyperlink ref="AB2" location="'SS1'!A70" display="SS1!A70" xr:uid="{5AC71CB4-D1B4-40BB-BE30-C14A1D53CB91}"/>
    <hyperlink ref="AB3" location="'SS1'!A70" display="SS1!A70" xr:uid="{3CB6E52D-2FB5-4442-BD52-E0A5318641DE}"/>
    <hyperlink ref="AB4" location="'SS'!A85" display="SS!A85" xr:uid="{91D65318-6A07-4E7F-B228-D0800821DE45}"/>
    <hyperlink ref="AB5" location="'SS'!A102" display="SS!A102" xr:uid="{06E4B70C-9F96-4B08-B410-9ADC29E9F96B}"/>
    <hyperlink ref="AB54" location="'SS1'!A118" display="SS1!A118" xr:uid="{73AEFD58-C776-461B-B655-91E62C9F1BDC}"/>
    <hyperlink ref="AB6" location="'SS'!A102" display="SS!A102" xr:uid="{FF7629B1-395C-4533-B541-7E8AA0C736B0}"/>
    <hyperlink ref="AB8" r:id="rId12" xr:uid="{EAC564BC-B27A-4D2F-84B2-C1D700E9AE50}"/>
    <hyperlink ref="AB9" r:id="rId13" xr:uid="{1621D03D-67F7-4C7E-9F5F-16332D4CBAD8}"/>
    <hyperlink ref="AB12" location="'SS1'!A70" display="SS1!A70" xr:uid="{938C24C9-5A87-4E66-AE9F-3B781461500B}"/>
    <hyperlink ref="AB13" location="'SS1'!A70" display="SS1!A70" xr:uid="{52DCD4CC-022C-4BEB-AC2F-5C9E5C784468}"/>
    <hyperlink ref="AC54" r:id="rId14" xr:uid="{A4E8D746-9F47-4D49-9BD7-538FB8557C59}"/>
    <hyperlink ref="AB55" r:id="rId15" xr:uid="{D45EC6F4-F056-470B-9615-A6DADFFF3393}"/>
    <hyperlink ref="AB56" r:id="rId16" xr:uid="{35BD2D18-3C7A-46C8-B7C5-A6762273100B}"/>
    <hyperlink ref="AB28" r:id="rId17" display="https://share.nmblc.cloud/fd9e52ac" xr:uid="{6F15FFD5-270D-4F08-8DE3-48AC73C5A253}"/>
    <hyperlink ref="AB27" r:id="rId18" display="https://share.nmblc.cloud/62a81b7a" xr:uid="{2AB8E6C6-66F5-4C07-8F98-167D6B33FBDD}"/>
    <hyperlink ref="AB29" r:id="rId19" xr:uid="{F838AB5E-BD4A-4CDE-AD3D-E36B662D7D29}"/>
    <hyperlink ref="AB30" r:id="rId20" xr:uid="{43C3C6D8-F4A4-46BA-A284-C51371936EB5}"/>
    <hyperlink ref="AB31" r:id="rId21" xr:uid="{A472DBC8-407D-4013-BFE2-C68464B20E78}"/>
    <hyperlink ref="AB32" r:id="rId22" xr:uid="{BB2E0409-AB5D-4715-A4F5-E80B1FC72CE9}"/>
    <hyperlink ref="AB33" r:id="rId23" xr:uid="{DBB1190A-67F1-4089-BCA1-C6A789F20F4E}"/>
    <hyperlink ref="AB34" r:id="rId24" xr:uid="{187DEBDA-84D8-4B99-A634-3A28CDB13DA8}"/>
    <hyperlink ref="AB37" r:id="rId25" xr:uid="{2819943A-C516-4B48-80BC-CE8A8EA746E0}"/>
    <hyperlink ref="AB38" r:id="rId26" xr:uid="{FA7E0FD8-C2F1-4095-A964-0A88BB26F149}"/>
    <hyperlink ref="AB39" r:id="rId27" xr:uid="{EC427FB4-1765-4FA7-A534-A8C7203A6FE0}"/>
    <hyperlink ref="AB41" r:id="rId28" xr:uid="{1098E899-4CA6-425C-9EC9-E3ACA6738D7F}"/>
    <hyperlink ref="AB42" r:id="rId29" xr:uid="{F7103DDF-585A-488D-B711-D448368B300F}"/>
    <hyperlink ref="AB43" r:id="rId30" xr:uid="{FE01E052-CE07-4EA7-A8B0-4544EDAECE0A}"/>
    <hyperlink ref="AB44" r:id="rId31" xr:uid="{9EB10593-8EA5-4F49-BF1F-679BB326D24F}"/>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53" zoomScale="70" zoomScaleNormal="70" workbookViewId="0"/>
  </sheetViews>
  <sheetFormatPr defaultColWidth="8.875" defaultRowHeight="14.45"/>
  <sheetData/>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0"/>
  <sheetViews>
    <sheetView workbookViewId="0">
      <selection activeCell="A58" sqref="A58"/>
    </sheetView>
  </sheetViews>
  <sheetFormatPr defaultColWidth="8.875" defaultRowHeight="14.45"/>
  <cols>
    <col min="1" max="1" width="34.625"/>
    <col min="2" max="2" width="26.125"/>
    <col min="3" max="5" width="9.5"/>
    <col min="6" max="8" width="11.5"/>
    <col min="9" max="9" width="15.625"/>
    <col min="10" max="10" width="16.75"/>
    <col min="11" max="11" width="20.125"/>
    <col min="12" max="12" width="11.5"/>
    <col min="13" max="13" width="52.5"/>
    <col min="14" max="14" width="51"/>
    <col min="15" max="15" width="54.5"/>
    <col min="16" max="16" width="53.75"/>
    <col min="17" max="17" width="57.125"/>
    <col min="18" max="18" width="74.75"/>
    <col min="19" max="19" width="78.125"/>
    <col min="20" max="20" width="81.125"/>
    <col min="21" max="21" width="84.5"/>
    <col min="22" max="22" width="222"/>
    <col min="23" max="23" width="225.5"/>
    <col min="24" max="24" width="38.625"/>
    <col min="25" max="25" width="42"/>
    <col min="26" max="26" width="72.5"/>
    <col min="27" max="27" width="75.75"/>
    <col min="28" max="28" width="88.125"/>
    <col min="29" max="29" width="91.5"/>
    <col min="30" max="30" width="94.375"/>
    <col min="31" max="31" width="97.625"/>
    <col min="32" max="32" width="133.5"/>
    <col min="33" max="33" width="136.75"/>
    <col min="34" max="36" width="10.5"/>
    <col min="37" max="37" width="12"/>
    <col min="38" max="38" width="11.5"/>
  </cols>
  <sheetData>
    <row r="1" spans="1:5">
      <c r="A1" s="32" t="s">
        <v>327</v>
      </c>
      <c r="B1" s="32" t="s">
        <v>328</v>
      </c>
      <c r="C1" s="32"/>
      <c r="D1" s="32"/>
    </row>
    <row r="2" spans="1:5">
      <c r="A2" s="32"/>
      <c r="B2" s="32"/>
      <c r="C2" s="32"/>
      <c r="D2" s="32"/>
    </row>
    <row r="3" spans="1:5">
      <c r="A3" s="32" t="s">
        <v>329</v>
      </c>
      <c r="B3" s="32" t="s">
        <v>330</v>
      </c>
      <c r="C3" s="32"/>
      <c r="D3" s="32"/>
    </row>
    <row r="4" spans="1:5">
      <c r="A4" s="32" t="s">
        <v>9</v>
      </c>
      <c r="B4" s="32" t="s">
        <v>156</v>
      </c>
      <c r="C4" s="32" t="s">
        <v>239</v>
      </c>
      <c r="D4" s="32" t="s">
        <v>331</v>
      </c>
    </row>
    <row r="5" spans="1:5">
      <c r="A5" s="32" t="s">
        <v>156</v>
      </c>
      <c r="B5" s="32">
        <v>3</v>
      </c>
      <c r="C5" s="32"/>
      <c r="D5" s="32">
        <v>3</v>
      </c>
    </row>
    <row r="6" spans="1:5">
      <c r="A6" s="32" t="s">
        <v>36</v>
      </c>
      <c r="B6" s="32"/>
      <c r="C6" s="32">
        <v>3</v>
      </c>
      <c r="D6" s="32">
        <v>3</v>
      </c>
    </row>
    <row r="7" spans="1:5">
      <c r="A7" s="32" t="s">
        <v>331</v>
      </c>
      <c r="B7" s="32">
        <v>3</v>
      </c>
      <c r="C7" s="32">
        <v>3</v>
      </c>
      <c r="D7" s="32">
        <v>6</v>
      </c>
    </row>
    <row r="10" spans="1:5">
      <c r="A10" s="33" t="s">
        <v>332</v>
      </c>
      <c r="B10" s="34" t="s">
        <v>328</v>
      </c>
      <c r="C10" s="32"/>
      <c r="D10" s="32"/>
      <c r="E10" s="32"/>
    </row>
    <row r="11" spans="1:5">
      <c r="A11" s="32"/>
      <c r="B11" s="32"/>
      <c r="C11" s="32"/>
      <c r="D11" s="32"/>
      <c r="E11" s="32"/>
    </row>
    <row r="12" spans="1:5">
      <c r="A12" s="34" t="s">
        <v>333</v>
      </c>
      <c r="B12" s="34" t="s">
        <v>330</v>
      </c>
      <c r="C12" s="34"/>
      <c r="D12" s="34"/>
      <c r="E12" s="34"/>
    </row>
    <row r="13" spans="1:5">
      <c r="A13" s="34" t="s">
        <v>9</v>
      </c>
      <c r="B13" s="34" t="s">
        <v>156</v>
      </c>
      <c r="C13" s="34" t="s">
        <v>239</v>
      </c>
      <c r="D13" s="34" t="s">
        <v>36</v>
      </c>
      <c r="E13" s="34" t="s">
        <v>331</v>
      </c>
    </row>
    <row r="14" spans="1:5">
      <c r="A14" s="34" t="s">
        <v>156</v>
      </c>
      <c r="B14" s="34">
        <v>3</v>
      </c>
      <c r="C14" s="34">
        <v>1</v>
      </c>
      <c r="D14" s="34"/>
      <c r="E14" s="34">
        <v>4</v>
      </c>
    </row>
    <row r="15" spans="1:5">
      <c r="A15" s="34" t="s">
        <v>36</v>
      </c>
      <c r="B15" s="34"/>
      <c r="C15" s="34"/>
      <c r="D15" s="34">
        <v>10</v>
      </c>
      <c r="E15" s="34">
        <v>10</v>
      </c>
    </row>
    <row r="16" spans="1:5">
      <c r="A16" s="34" t="s">
        <v>239</v>
      </c>
      <c r="B16" s="34"/>
      <c r="C16" s="34">
        <v>2</v>
      </c>
      <c r="D16" s="34"/>
      <c r="E16" s="34">
        <v>2</v>
      </c>
    </row>
    <row r="17" spans="1:6">
      <c r="A17" s="34" t="s">
        <v>331</v>
      </c>
      <c r="B17" s="34">
        <v>3</v>
      </c>
      <c r="C17" s="34">
        <v>3</v>
      </c>
      <c r="D17" s="34">
        <v>10</v>
      </c>
      <c r="E17" s="34">
        <v>16</v>
      </c>
    </row>
    <row r="20" spans="1:6">
      <c r="A20" s="33" t="s">
        <v>334</v>
      </c>
      <c r="B20" s="34" t="s">
        <v>16</v>
      </c>
      <c r="C20" s="34"/>
      <c r="D20" s="34"/>
      <c r="E20" s="34"/>
      <c r="F20" s="34"/>
    </row>
    <row r="21" spans="1:6">
      <c r="A21" s="34" t="s">
        <v>3</v>
      </c>
      <c r="B21" s="34" t="s">
        <v>41</v>
      </c>
      <c r="C21" s="34" t="s">
        <v>42</v>
      </c>
      <c r="D21" s="34" t="s">
        <v>125</v>
      </c>
      <c r="E21" s="34" t="s">
        <v>50</v>
      </c>
      <c r="F21" s="34" t="s">
        <v>331</v>
      </c>
    </row>
    <row r="22" spans="1:6">
      <c r="A22" s="34" t="s">
        <v>56</v>
      </c>
      <c r="B22" s="34">
        <v>5</v>
      </c>
      <c r="C22" s="34">
        <v>6</v>
      </c>
      <c r="D22" s="34"/>
      <c r="E22" s="34"/>
      <c r="F22" s="34">
        <v>11</v>
      </c>
    </row>
    <row r="23" spans="1:6">
      <c r="A23" s="34" t="s">
        <v>31</v>
      </c>
      <c r="B23" s="34">
        <v>11</v>
      </c>
      <c r="C23" s="34">
        <v>27</v>
      </c>
      <c r="D23" s="34">
        <v>1</v>
      </c>
      <c r="E23" s="34">
        <v>1</v>
      </c>
      <c r="F23" s="34">
        <v>40</v>
      </c>
    </row>
    <row r="24" spans="1:6">
      <c r="A24" s="34" t="s">
        <v>331</v>
      </c>
      <c r="B24" s="34">
        <v>16</v>
      </c>
      <c r="C24" s="34">
        <v>33</v>
      </c>
      <c r="D24" s="34">
        <v>1</v>
      </c>
      <c r="E24" s="34">
        <v>1</v>
      </c>
      <c r="F24" s="34">
        <v>51</v>
      </c>
    </row>
    <row r="27" spans="1:6">
      <c r="A27" s="33" t="s">
        <v>329</v>
      </c>
      <c r="B27" s="33"/>
      <c r="C27" s="34" t="s">
        <v>330</v>
      </c>
      <c r="D27" s="34"/>
      <c r="E27" s="34"/>
      <c r="F27" s="34"/>
    </row>
    <row r="28" spans="1:6">
      <c r="A28" s="34" t="s">
        <v>9</v>
      </c>
      <c r="B28" s="34" t="s">
        <v>335</v>
      </c>
      <c r="C28" s="34" t="s">
        <v>156</v>
      </c>
      <c r="D28" s="34" t="s">
        <v>239</v>
      </c>
      <c r="E28" s="34" t="s">
        <v>36</v>
      </c>
      <c r="F28" s="34" t="s">
        <v>331</v>
      </c>
    </row>
    <row r="29" spans="1:6">
      <c r="A29" s="34" t="s">
        <v>156</v>
      </c>
      <c r="B29" s="34"/>
      <c r="C29" s="34">
        <v>3</v>
      </c>
      <c r="D29" s="34">
        <v>1</v>
      </c>
      <c r="E29" s="34"/>
      <c r="F29" s="34">
        <v>4</v>
      </c>
    </row>
    <row r="30" spans="1:6">
      <c r="A30" s="34"/>
      <c r="B30" s="34" t="s">
        <v>336</v>
      </c>
      <c r="C30" s="34">
        <v>1</v>
      </c>
      <c r="D30" s="34">
        <v>1</v>
      </c>
      <c r="E30" s="34"/>
      <c r="F30" s="34">
        <v>2</v>
      </c>
    </row>
    <row r="31" spans="1:6">
      <c r="A31" s="34"/>
      <c r="B31" s="34" t="s">
        <v>154</v>
      </c>
      <c r="C31" s="34">
        <v>1</v>
      </c>
      <c r="D31" s="34"/>
      <c r="E31" s="34"/>
      <c r="F31" s="34">
        <v>1</v>
      </c>
    </row>
    <row r="32" spans="1:6">
      <c r="A32" s="34"/>
      <c r="B32" s="34" t="s">
        <v>50</v>
      </c>
      <c r="C32" s="34">
        <v>1</v>
      </c>
      <c r="D32" s="34"/>
      <c r="E32" s="34"/>
      <c r="F32" s="34">
        <v>1</v>
      </c>
    </row>
    <row r="33" spans="1:7">
      <c r="A33" s="34" t="s">
        <v>36</v>
      </c>
      <c r="B33" s="34"/>
      <c r="C33" s="34"/>
      <c r="D33" s="34"/>
      <c r="E33" s="34">
        <v>11</v>
      </c>
      <c r="F33" s="34">
        <v>11</v>
      </c>
    </row>
    <row r="34" spans="1:7">
      <c r="A34" s="34"/>
      <c r="B34" s="34" t="s">
        <v>336</v>
      </c>
      <c r="C34" s="34"/>
      <c r="D34" s="34"/>
      <c r="E34" s="34">
        <v>5</v>
      </c>
      <c r="F34" s="34">
        <v>5</v>
      </c>
    </row>
    <row r="35" spans="1:7">
      <c r="A35" s="34"/>
      <c r="B35" s="34" t="s">
        <v>154</v>
      </c>
      <c r="C35" s="34"/>
      <c r="D35" s="34"/>
      <c r="E35" s="34">
        <v>3</v>
      </c>
      <c r="F35" s="34">
        <v>3</v>
      </c>
    </row>
    <row r="36" spans="1:7">
      <c r="A36" s="34"/>
      <c r="B36" s="34" t="s">
        <v>50</v>
      </c>
      <c r="C36" s="34"/>
      <c r="D36" s="34"/>
      <c r="E36" s="34">
        <v>3</v>
      </c>
      <c r="F36" s="34">
        <v>3</v>
      </c>
    </row>
    <row r="37" spans="1:7">
      <c r="A37" s="34" t="s">
        <v>239</v>
      </c>
      <c r="B37" s="34"/>
      <c r="C37" s="34"/>
      <c r="D37" s="34">
        <v>2</v>
      </c>
      <c r="E37" s="34"/>
      <c r="F37" s="34">
        <v>2</v>
      </c>
    </row>
    <row r="38" spans="1:7">
      <c r="A38" s="34"/>
      <c r="B38" s="34" t="s">
        <v>336</v>
      </c>
      <c r="C38" s="34"/>
      <c r="D38" s="34">
        <v>2</v>
      </c>
      <c r="E38" s="34"/>
      <c r="F38" s="34">
        <v>2</v>
      </c>
    </row>
    <row r="39" spans="1:7">
      <c r="A39" s="34" t="s">
        <v>331</v>
      </c>
      <c r="B39" s="34"/>
      <c r="C39" s="34">
        <v>3</v>
      </c>
      <c r="D39" s="34">
        <v>3</v>
      </c>
      <c r="E39" s="34">
        <v>11</v>
      </c>
      <c r="F39" s="34">
        <v>17</v>
      </c>
    </row>
    <row r="45" spans="1:7">
      <c r="A45" s="33" t="s">
        <v>337</v>
      </c>
      <c r="B45" s="34" t="s">
        <v>20</v>
      </c>
      <c r="C45" s="34"/>
      <c r="D45" s="34"/>
      <c r="E45" s="34"/>
      <c r="F45" s="34"/>
      <c r="G45" s="34"/>
    </row>
    <row r="46" spans="1:7">
      <c r="A46" s="34" t="s">
        <v>3</v>
      </c>
      <c r="B46" s="34" t="s">
        <v>42</v>
      </c>
      <c r="C46" s="34" t="s">
        <v>50</v>
      </c>
      <c r="D46" s="34" t="s">
        <v>154</v>
      </c>
      <c r="E46" s="34" t="s">
        <v>169</v>
      </c>
      <c r="F46" s="34" t="s">
        <v>125</v>
      </c>
      <c r="G46" s="34" t="s">
        <v>331</v>
      </c>
    </row>
    <row r="47" spans="1:7">
      <c r="A47" s="34" t="s">
        <v>56</v>
      </c>
      <c r="B47" s="34">
        <v>10</v>
      </c>
      <c r="C47" s="34"/>
      <c r="D47" s="34">
        <v>1</v>
      </c>
      <c r="E47" s="34"/>
      <c r="F47" s="34"/>
      <c r="G47" s="34">
        <v>11</v>
      </c>
    </row>
    <row r="48" spans="1:7">
      <c r="A48" s="34" t="s">
        <v>31</v>
      </c>
      <c r="B48" s="34">
        <v>32</v>
      </c>
      <c r="C48" s="34">
        <v>2</v>
      </c>
      <c r="D48" s="34">
        <v>4</v>
      </c>
      <c r="E48" s="34">
        <v>1</v>
      </c>
      <c r="F48" s="34">
        <v>1</v>
      </c>
      <c r="G48" s="34">
        <v>40</v>
      </c>
    </row>
    <row r="49" spans="1:7">
      <c r="A49" s="34" t="s">
        <v>331</v>
      </c>
      <c r="B49" s="34">
        <v>42</v>
      </c>
      <c r="C49" s="34">
        <v>2</v>
      </c>
      <c r="D49" s="34">
        <v>5</v>
      </c>
      <c r="E49" s="34">
        <v>1</v>
      </c>
      <c r="F49" s="34">
        <v>1</v>
      </c>
      <c r="G49" s="34">
        <v>51</v>
      </c>
    </row>
    <row r="53" spans="1:7">
      <c r="A53" s="33" t="s">
        <v>329</v>
      </c>
      <c r="B53" s="33"/>
      <c r="C53" s="34" t="s">
        <v>330</v>
      </c>
      <c r="D53" s="34"/>
      <c r="E53" s="34"/>
      <c r="F53" s="34"/>
    </row>
    <row r="54" spans="1:7">
      <c r="A54" s="34" t="s">
        <v>9</v>
      </c>
      <c r="B54" s="34" t="s">
        <v>338</v>
      </c>
      <c r="C54" s="34" t="s">
        <v>156</v>
      </c>
      <c r="D54" s="34" t="s">
        <v>239</v>
      </c>
      <c r="E54" s="34" t="s">
        <v>36</v>
      </c>
      <c r="F54" s="34" t="s">
        <v>331</v>
      </c>
    </row>
    <row r="55" spans="1:7">
      <c r="A55" s="34" t="s">
        <v>156</v>
      </c>
      <c r="B55" s="34"/>
      <c r="C55" s="34">
        <v>3</v>
      </c>
      <c r="D55" s="34">
        <v>1</v>
      </c>
      <c r="E55" s="34"/>
      <c r="F55" s="34">
        <v>4</v>
      </c>
    </row>
    <row r="56" spans="1:7">
      <c r="A56" s="34"/>
      <c r="B56" s="34" t="s">
        <v>336</v>
      </c>
      <c r="C56" s="34">
        <v>1</v>
      </c>
      <c r="D56" s="34">
        <v>1</v>
      </c>
      <c r="E56" s="34"/>
      <c r="F56" s="34">
        <v>2</v>
      </c>
    </row>
    <row r="57" spans="1:7">
      <c r="A57" s="34"/>
      <c r="B57" s="34" t="s">
        <v>154</v>
      </c>
      <c r="C57" s="34">
        <v>1</v>
      </c>
      <c r="D57" s="34"/>
      <c r="E57" s="34"/>
      <c r="F57" s="34">
        <v>1</v>
      </c>
    </row>
    <row r="58" spans="1:7">
      <c r="A58" s="34"/>
      <c r="B58" s="34" t="s">
        <v>50</v>
      </c>
      <c r="C58" s="34">
        <v>1</v>
      </c>
      <c r="D58" s="34"/>
      <c r="E58" s="34"/>
      <c r="F58" s="34">
        <v>1</v>
      </c>
    </row>
    <row r="59" spans="1:7">
      <c r="A59" s="34" t="s">
        <v>36</v>
      </c>
      <c r="B59" s="34"/>
      <c r="C59" s="34"/>
      <c r="D59" s="34"/>
      <c r="E59" s="34">
        <v>11</v>
      </c>
      <c r="F59" s="34">
        <v>11</v>
      </c>
    </row>
    <row r="60" spans="1:7">
      <c r="A60" s="34"/>
      <c r="B60" s="34" t="s">
        <v>336</v>
      </c>
      <c r="C60" s="34"/>
      <c r="D60" s="34"/>
      <c r="E60" s="34">
        <v>4</v>
      </c>
      <c r="F60" s="34">
        <v>4</v>
      </c>
    </row>
    <row r="61" spans="1:7">
      <c r="A61" s="34"/>
      <c r="B61" s="34" t="s">
        <v>154</v>
      </c>
      <c r="C61" s="34"/>
      <c r="D61" s="34"/>
      <c r="E61" s="34">
        <v>7</v>
      </c>
      <c r="F61" s="34">
        <v>7</v>
      </c>
    </row>
    <row r="62" spans="1:7">
      <c r="A62" s="34" t="s">
        <v>239</v>
      </c>
      <c r="B62" s="34"/>
      <c r="C62" s="34"/>
      <c r="D62" s="34">
        <v>2</v>
      </c>
      <c r="E62" s="34"/>
      <c r="F62" s="34">
        <v>2</v>
      </c>
    </row>
    <row r="63" spans="1:7">
      <c r="A63" s="34"/>
      <c r="B63" s="34" t="s">
        <v>336</v>
      </c>
      <c r="C63" s="34"/>
      <c r="D63" s="34">
        <v>2</v>
      </c>
      <c r="E63" s="34"/>
      <c r="F63" s="34">
        <v>2</v>
      </c>
    </row>
    <row r="64" spans="1:7">
      <c r="A64" s="34" t="s">
        <v>331</v>
      </c>
      <c r="B64" s="34"/>
      <c r="C64" s="34">
        <v>3</v>
      </c>
      <c r="D64" s="34">
        <v>3</v>
      </c>
      <c r="E64" s="34">
        <v>11</v>
      </c>
      <c r="F64" s="34">
        <v>17</v>
      </c>
    </row>
    <row r="66" spans="1:6">
      <c r="A66" s="33" t="s">
        <v>339</v>
      </c>
      <c r="B66" s="34" t="s">
        <v>23</v>
      </c>
      <c r="C66" s="34"/>
      <c r="D66" s="34"/>
      <c r="E66" s="34"/>
      <c r="F66" s="34"/>
    </row>
    <row r="67" spans="1:6">
      <c r="A67" s="34" t="s">
        <v>3</v>
      </c>
      <c r="B67" s="34" t="s">
        <v>154</v>
      </c>
      <c r="C67" s="34" t="s">
        <v>50</v>
      </c>
      <c r="D67" s="34" t="s">
        <v>42</v>
      </c>
      <c r="E67" s="34" t="s">
        <v>125</v>
      </c>
      <c r="F67" s="34" t="s">
        <v>331</v>
      </c>
    </row>
    <row r="68" spans="1:6">
      <c r="A68" s="34" t="s">
        <v>56</v>
      </c>
      <c r="B68" s="34">
        <v>1</v>
      </c>
      <c r="C68" s="34"/>
      <c r="D68" s="34">
        <v>10</v>
      </c>
      <c r="E68" s="34"/>
      <c r="F68" s="34">
        <v>11</v>
      </c>
    </row>
    <row r="69" spans="1:6">
      <c r="A69" s="34" t="s">
        <v>31</v>
      </c>
      <c r="B69" s="34">
        <v>6</v>
      </c>
      <c r="C69" s="34">
        <v>1</v>
      </c>
      <c r="D69" s="34">
        <v>32</v>
      </c>
      <c r="E69" s="34">
        <v>1</v>
      </c>
      <c r="F69" s="34">
        <v>40</v>
      </c>
    </row>
    <row r="70" spans="1:6">
      <c r="A70" s="34" t="s">
        <v>331</v>
      </c>
      <c r="B70" s="34">
        <v>7</v>
      </c>
      <c r="C70" s="34">
        <v>1</v>
      </c>
      <c r="D70" s="34">
        <v>42</v>
      </c>
      <c r="E70" s="34">
        <v>1</v>
      </c>
      <c r="F70" s="34">
        <v>51</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C36"/>
  <sheetViews>
    <sheetView tabSelected="1" topLeftCell="E10" zoomScale="80" zoomScaleNormal="80" workbookViewId="0">
      <selection activeCell="I18" sqref="I18"/>
    </sheetView>
  </sheetViews>
  <sheetFormatPr defaultColWidth="8.875" defaultRowHeight="14.45"/>
  <cols>
    <col min="1" max="1" width="6.25" style="3" customWidth="1"/>
    <col min="2" max="2" width="9.375" style="4" customWidth="1"/>
    <col min="3" max="3" width="13.5" style="3" customWidth="1"/>
    <col min="4" max="4" width="21.875" style="3" customWidth="1"/>
    <col min="5" max="5" width="35.25" style="3" customWidth="1"/>
    <col min="6" max="6" width="9" style="3" customWidth="1"/>
    <col min="7" max="7" width="8.5" style="4" customWidth="1"/>
    <col min="8" max="8" width="9.5" style="4" customWidth="1"/>
    <col min="9" max="9" width="46.375" style="3" customWidth="1"/>
    <col min="10" max="10" width="10.625" style="3" bestFit="1" customWidth="1"/>
    <col min="11" max="11" width="15.125" style="4" hidden="1" customWidth="1"/>
    <col min="12" max="14" width="11.875" style="4" hidden="1" customWidth="1"/>
    <col min="15" max="15" width="16" style="3" hidden="1" customWidth="1"/>
    <col min="16" max="16" width="12.5" style="5" customWidth="1"/>
    <col min="17" max="17" width="6" style="3" bestFit="1" customWidth="1"/>
    <col min="18" max="18" width="16.5" style="6" bestFit="1" customWidth="1"/>
    <col min="19" max="19" width="13.375" style="6" bestFit="1" customWidth="1"/>
    <col min="20" max="20" width="10.25" style="5" customWidth="1"/>
    <col min="21" max="21" width="14.125" style="3" customWidth="1"/>
    <col min="22" max="22" width="14.125" style="4" hidden="1" customWidth="1"/>
    <col min="23" max="25" width="18.5" style="4" customWidth="1"/>
    <col min="26" max="26" width="18.5" style="3" customWidth="1"/>
    <col min="27" max="16384" width="8.875" style="3"/>
  </cols>
  <sheetData>
    <row r="1" spans="1:29" s="1" customFormat="1" ht="57.6" hidden="1">
      <c r="A1" s="7" t="s">
        <v>0</v>
      </c>
      <c r="B1" s="8" t="s">
        <v>340</v>
      </c>
      <c r="C1" s="7" t="s">
        <v>341</v>
      </c>
      <c r="D1" s="7" t="s">
        <v>2</v>
      </c>
      <c r="E1" s="7" t="s">
        <v>342</v>
      </c>
      <c r="F1" s="7" t="s">
        <v>5</v>
      </c>
      <c r="G1" s="8" t="s">
        <v>9</v>
      </c>
      <c r="H1" s="8" t="s">
        <v>330</v>
      </c>
      <c r="I1" s="22" t="s">
        <v>343</v>
      </c>
      <c r="J1" s="7" t="s">
        <v>344</v>
      </c>
      <c r="K1" s="23" t="s">
        <v>345</v>
      </c>
      <c r="L1" s="23" t="s">
        <v>346</v>
      </c>
      <c r="M1" s="23"/>
      <c r="N1" s="23"/>
      <c r="O1" s="7" t="s">
        <v>347</v>
      </c>
      <c r="P1" s="22" t="s">
        <v>348</v>
      </c>
      <c r="Q1" s="22" t="s">
        <v>349</v>
      </c>
      <c r="R1" s="23" t="s">
        <v>350</v>
      </c>
      <c r="S1" s="25"/>
      <c r="T1" s="26"/>
      <c r="V1" s="27"/>
      <c r="W1" s="27"/>
      <c r="X1" s="27"/>
      <c r="Y1" s="27"/>
    </row>
    <row r="2" spans="1:29" hidden="1">
      <c r="A2" s="9">
        <v>1</v>
      </c>
      <c r="B2" s="11" t="s">
        <v>28</v>
      </c>
      <c r="C2" s="10">
        <v>45572</v>
      </c>
      <c r="D2" s="9" t="s">
        <v>30</v>
      </c>
      <c r="E2" s="9" t="s">
        <v>351</v>
      </c>
      <c r="F2" s="9"/>
      <c r="G2" s="11" t="s">
        <v>36</v>
      </c>
      <c r="H2" s="11" t="s">
        <v>239</v>
      </c>
      <c r="I2" s="9" t="s">
        <v>352</v>
      </c>
      <c r="J2" s="9"/>
      <c r="K2" s="11" t="s">
        <v>328</v>
      </c>
      <c r="L2" s="11" t="s">
        <v>336</v>
      </c>
      <c r="M2" s="11"/>
      <c r="N2" s="11"/>
      <c r="O2" s="9"/>
      <c r="P2" s="17" t="s">
        <v>353</v>
      </c>
      <c r="Q2" s="9" t="s">
        <v>354</v>
      </c>
      <c r="R2" s="18"/>
    </row>
    <row r="3" spans="1:29" hidden="1">
      <c r="A3" s="9">
        <v>2</v>
      </c>
      <c r="B3" s="11" t="s">
        <v>46</v>
      </c>
      <c r="C3" s="10">
        <v>45572</v>
      </c>
      <c r="D3" s="9" t="s">
        <v>30</v>
      </c>
      <c r="E3" s="9" t="s">
        <v>351</v>
      </c>
      <c r="F3" s="9"/>
      <c r="G3" s="11" t="s">
        <v>36</v>
      </c>
      <c r="H3" s="11" t="s">
        <v>239</v>
      </c>
      <c r="I3" s="9" t="s">
        <v>355</v>
      </c>
      <c r="J3" s="9"/>
      <c r="K3" s="11" t="s">
        <v>328</v>
      </c>
      <c r="L3" s="11"/>
      <c r="M3" s="11"/>
      <c r="N3" s="11"/>
      <c r="O3" s="9"/>
      <c r="P3" s="17" t="s">
        <v>356</v>
      </c>
      <c r="Q3" s="9"/>
      <c r="R3" s="18"/>
    </row>
    <row r="4" spans="1:29" hidden="1">
      <c r="A4" s="9">
        <v>3</v>
      </c>
      <c r="B4" s="12" t="s">
        <v>64</v>
      </c>
      <c r="C4" s="10">
        <v>45572</v>
      </c>
      <c r="D4" s="9" t="s">
        <v>30</v>
      </c>
      <c r="E4" s="9" t="s">
        <v>351</v>
      </c>
      <c r="F4" s="9"/>
      <c r="G4" s="12" t="s">
        <v>36</v>
      </c>
      <c r="H4" s="11" t="s">
        <v>239</v>
      </c>
      <c r="I4" s="9" t="s">
        <v>357</v>
      </c>
      <c r="J4" s="9"/>
      <c r="K4" s="11" t="s">
        <v>328</v>
      </c>
      <c r="L4" s="11" t="s">
        <v>328</v>
      </c>
      <c r="M4" s="11"/>
      <c r="N4" s="11"/>
      <c r="O4" s="9"/>
      <c r="P4" s="17" t="s">
        <v>358</v>
      </c>
      <c r="Q4" s="9"/>
      <c r="R4" s="18"/>
    </row>
    <row r="5" spans="1:29" hidden="1">
      <c r="A5" s="9">
        <v>4</v>
      </c>
      <c r="B5" s="11" t="s">
        <v>205</v>
      </c>
      <c r="C5" s="10">
        <v>45572</v>
      </c>
      <c r="D5" s="9" t="s">
        <v>30</v>
      </c>
      <c r="E5" s="9" t="s">
        <v>351</v>
      </c>
      <c r="F5" s="9"/>
      <c r="G5" s="11" t="s">
        <v>156</v>
      </c>
      <c r="H5" s="11" t="s">
        <v>156</v>
      </c>
      <c r="I5" s="9" t="s">
        <v>359</v>
      </c>
      <c r="J5" s="9"/>
      <c r="K5" s="11" t="s">
        <v>328</v>
      </c>
      <c r="L5" s="11" t="s">
        <v>336</v>
      </c>
      <c r="M5" s="11"/>
      <c r="N5" s="11"/>
      <c r="O5" s="9"/>
      <c r="P5" s="17" t="s">
        <v>353</v>
      </c>
      <c r="Q5" s="9" t="s">
        <v>354</v>
      </c>
      <c r="R5" s="18"/>
    </row>
    <row r="6" spans="1:29" hidden="1">
      <c r="A6" s="9">
        <v>5</v>
      </c>
      <c r="B6" s="11" t="s">
        <v>243</v>
      </c>
      <c r="C6" s="10">
        <v>45572</v>
      </c>
      <c r="D6" s="9" t="s">
        <v>30</v>
      </c>
      <c r="E6" s="9" t="s">
        <v>351</v>
      </c>
      <c r="F6" s="9"/>
      <c r="G6" s="11" t="s">
        <v>156</v>
      </c>
      <c r="H6" s="11" t="s">
        <v>156</v>
      </c>
      <c r="I6" s="9" t="s">
        <v>253</v>
      </c>
      <c r="J6" s="9"/>
      <c r="K6" s="11" t="s">
        <v>328</v>
      </c>
      <c r="L6" s="11" t="s">
        <v>336</v>
      </c>
      <c r="M6" s="11"/>
      <c r="N6" s="11"/>
      <c r="O6" s="9"/>
      <c r="P6" s="17" t="s">
        <v>358</v>
      </c>
      <c r="Q6" s="9" t="s">
        <v>354</v>
      </c>
      <c r="R6" s="18"/>
    </row>
    <row r="7" spans="1:29" s="2" customFormat="1" hidden="1">
      <c r="A7" s="13">
        <v>6</v>
      </c>
      <c r="B7" s="15" t="s">
        <v>250</v>
      </c>
      <c r="C7" s="14">
        <v>45572</v>
      </c>
      <c r="D7" s="13" t="s">
        <v>30</v>
      </c>
      <c r="E7" s="13" t="s">
        <v>351</v>
      </c>
      <c r="F7" s="13"/>
      <c r="G7" s="15" t="s">
        <v>156</v>
      </c>
      <c r="H7" s="16" t="s">
        <v>156</v>
      </c>
      <c r="I7" s="13" t="s">
        <v>253</v>
      </c>
      <c r="J7" s="13"/>
      <c r="K7" s="16" t="s">
        <v>328</v>
      </c>
      <c r="L7" s="11" t="s">
        <v>336</v>
      </c>
      <c r="M7" s="11"/>
      <c r="N7" s="11"/>
      <c r="O7" s="13"/>
      <c r="P7" s="19" t="s">
        <v>360</v>
      </c>
      <c r="Q7" s="13"/>
      <c r="R7" s="20"/>
      <c r="S7" s="28"/>
      <c r="T7" s="29"/>
      <c r="V7" s="30"/>
      <c r="W7" s="30"/>
      <c r="X7" s="30"/>
      <c r="Y7" s="30"/>
    </row>
    <row r="8" spans="1:29" hidden="1"/>
    <row r="9" spans="1:29" hidden="1"/>
    <row r="10" spans="1:29" ht="148.5">
      <c r="A10" s="82" t="s">
        <v>0</v>
      </c>
      <c r="B10" s="83" t="s">
        <v>340</v>
      </c>
      <c r="C10" s="82" t="s">
        <v>341</v>
      </c>
      <c r="D10" s="82" t="s">
        <v>2</v>
      </c>
      <c r="E10" s="82" t="s">
        <v>342</v>
      </c>
      <c r="F10" s="82" t="s">
        <v>5</v>
      </c>
      <c r="G10" s="83" t="s">
        <v>9</v>
      </c>
      <c r="H10" s="83" t="s">
        <v>330</v>
      </c>
      <c r="I10" s="84" t="s">
        <v>361</v>
      </c>
      <c r="J10" s="82" t="s">
        <v>344</v>
      </c>
      <c r="K10" s="85" t="s">
        <v>332</v>
      </c>
      <c r="L10" s="85" t="s">
        <v>18</v>
      </c>
      <c r="M10" s="86" t="s">
        <v>362</v>
      </c>
      <c r="N10" s="86" t="s">
        <v>21</v>
      </c>
      <c r="O10" s="82" t="s">
        <v>347</v>
      </c>
      <c r="P10" s="87" t="s">
        <v>363</v>
      </c>
      <c r="Q10" s="87" t="s">
        <v>364</v>
      </c>
      <c r="R10" s="88" t="s">
        <v>365</v>
      </c>
      <c r="S10" s="88" t="s">
        <v>366</v>
      </c>
      <c r="T10" s="84" t="s">
        <v>367</v>
      </c>
      <c r="U10" s="84" t="s">
        <v>338</v>
      </c>
      <c r="V10" s="85" t="s">
        <v>368</v>
      </c>
      <c r="W10" s="85" t="s">
        <v>369</v>
      </c>
      <c r="X10" s="85" t="s">
        <v>370</v>
      </c>
      <c r="Y10" s="85" t="s">
        <v>371</v>
      </c>
      <c r="Z10" s="84" t="s">
        <v>372</v>
      </c>
      <c r="AA10" s="84" t="s">
        <v>373</v>
      </c>
      <c r="AB10" s="84" t="s">
        <v>374</v>
      </c>
      <c r="AC10" s="89"/>
    </row>
    <row r="11" spans="1:29" ht="16.5" hidden="1">
      <c r="A11" s="89">
        <v>1</v>
      </c>
      <c r="B11" s="90" t="s">
        <v>64</v>
      </c>
      <c r="C11" s="91">
        <v>45578</v>
      </c>
      <c r="D11" s="92" t="s">
        <v>55</v>
      </c>
      <c r="E11" s="93" t="s">
        <v>56</v>
      </c>
      <c r="F11" s="92" t="s">
        <v>57</v>
      </c>
      <c r="G11" s="94" t="s">
        <v>239</v>
      </c>
      <c r="H11" s="94" t="s">
        <v>239</v>
      </c>
      <c r="I11" s="92" t="s">
        <v>70</v>
      </c>
      <c r="J11" s="89"/>
      <c r="K11" s="62" t="s">
        <v>328</v>
      </c>
      <c r="L11" s="95" t="s">
        <v>72</v>
      </c>
      <c r="M11" s="62" t="s">
        <v>336</v>
      </c>
      <c r="N11" s="95"/>
      <c r="O11" s="89"/>
      <c r="P11" s="93" t="s">
        <v>375</v>
      </c>
      <c r="Q11" s="89"/>
      <c r="R11" s="90" t="s">
        <v>376</v>
      </c>
      <c r="S11" s="90"/>
      <c r="T11" s="93"/>
      <c r="U11" s="62" t="s">
        <v>336</v>
      </c>
      <c r="V11" s="94"/>
      <c r="W11" s="94"/>
      <c r="X11" s="94"/>
      <c r="Y11" s="94"/>
      <c r="Z11" s="89"/>
      <c r="AA11" s="89"/>
      <c r="AB11" s="89"/>
      <c r="AC11" s="89"/>
    </row>
    <row r="12" spans="1:29" ht="16.5" hidden="1">
      <c r="A12" s="89">
        <v>2</v>
      </c>
      <c r="B12" s="90" t="s">
        <v>80</v>
      </c>
      <c r="C12" s="91">
        <v>45578</v>
      </c>
      <c r="D12" s="92" t="s">
        <v>55</v>
      </c>
      <c r="E12" s="93" t="s">
        <v>56</v>
      </c>
      <c r="F12" s="92" t="s">
        <v>57</v>
      </c>
      <c r="G12" s="96" t="s">
        <v>36</v>
      </c>
      <c r="H12" s="96" t="s">
        <v>36</v>
      </c>
      <c r="I12" s="92" t="s">
        <v>84</v>
      </c>
      <c r="J12" s="89"/>
      <c r="K12" s="62" t="s">
        <v>328</v>
      </c>
      <c r="L12" s="97" t="s">
        <v>85</v>
      </c>
      <c r="M12" s="62" t="s">
        <v>336</v>
      </c>
      <c r="N12" s="97"/>
      <c r="O12" s="89"/>
      <c r="P12" s="93" t="s">
        <v>358</v>
      </c>
      <c r="Q12" s="89"/>
      <c r="R12" s="90" t="s">
        <v>376</v>
      </c>
      <c r="S12" s="90"/>
      <c r="T12" s="93"/>
      <c r="U12" s="62" t="s">
        <v>336</v>
      </c>
      <c r="V12" s="94"/>
      <c r="W12" s="94"/>
      <c r="X12" s="94"/>
      <c r="Y12" s="94"/>
      <c r="Z12" s="89"/>
      <c r="AA12" s="89"/>
      <c r="AB12" s="89"/>
      <c r="AC12" s="89"/>
    </row>
    <row r="13" spans="1:29" ht="82.5">
      <c r="A13" s="89">
        <v>3</v>
      </c>
      <c r="B13" s="90" t="s">
        <v>126</v>
      </c>
      <c r="C13" s="91">
        <v>45578</v>
      </c>
      <c r="D13" s="93" t="s">
        <v>30</v>
      </c>
      <c r="E13" s="93" t="s">
        <v>31</v>
      </c>
      <c r="F13" s="93" t="s">
        <v>57</v>
      </c>
      <c r="G13" s="90" t="s">
        <v>36</v>
      </c>
      <c r="H13" s="96" t="s">
        <v>36</v>
      </c>
      <c r="I13" s="93" t="s">
        <v>377</v>
      </c>
      <c r="J13" s="89"/>
      <c r="K13" s="62" t="s">
        <v>328</v>
      </c>
      <c r="L13" s="98" t="s">
        <v>131</v>
      </c>
      <c r="M13" s="99" t="s">
        <v>154</v>
      </c>
      <c r="N13" s="98"/>
      <c r="O13" s="89"/>
      <c r="P13" s="93" t="s">
        <v>378</v>
      </c>
      <c r="Q13" s="89"/>
      <c r="R13" s="90"/>
      <c r="S13" s="90" t="s">
        <v>379</v>
      </c>
      <c r="T13" s="93" t="s">
        <v>380</v>
      </c>
      <c r="U13" s="99" t="s">
        <v>154</v>
      </c>
      <c r="V13" s="94" t="s">
        <v>266</v>
      </c>
      <c r="W13" s="94"/>
      <c r="X13" s="94"/>
      <c r="Y13" s="94"/>
      <c r="Z13" s="89"/>
      <c r="AA13" s="89"/>
      <c r="AB13" s="89"/>
      <c r="AC13" s="89"/>
    </row>
    <row r="14" spans="1:29" ht="16.5">
      <c r="A14" s="89">
        <v>4</v>
      </c>
      <c r="B14" s="90" t="s">
        <v>148</v>
      </c>
      <c r="C14" s="91">
        <v>45578</v>
      </c>
      <c r="D14" s="100" t="s">
        <v>30</v>
      </c>
      <c r="E14" s="100" t="s">
        <v>31</v>
      </c>
      <c r="F14" s="100"/>
      <c r="G14" s="101" t="s">
        <v>36</v>
      </c>
      <c r="H14" s="96" t="s">
        <v>36</v>
      </c>
      <c r="I14" s="102" t="s">
        <v>151</v>
      </c>
      <c r="J14" s="89"/>
      <c r="K14" s="62" t="s">
        <v>328</v>
      </c>
      <c r="L14" s="103" t="s">
        <v>152</v>
      </c>
      <c r="M14" s="99" t="s">
        <v>154</v>
      </c>
      <c r="N14" s="103"/>
      <c r="O14" s="89"/>
      <c r="P14" s="93" t="s">
        <v>381</v>
      </c>
      <c r="Q14" s="89"/>
      <c r="R14" s="90"/>
      <c r="S14" s="90"/>
      <c r="T14" s="93"/>
      <c r="U14" s="99" t="s">
        <v>154</v>
      </c>
      <c r="V14" s="94" t="s">
        <v>266</v>
      </c>
      <c r="W14" s="94"/>
      <c r="X14" s="94"/>
      <c r="Y14" s="94"/>
      <c r="Z14" s="89"/>
      <c r="AA14" s="89"/>
      <c r="AB14" s="89"/>
      <c r="AC14" s="89"/>
    </row>
    <row r="15" spans="1:29" ht="33" hidden="1">
      <c r="A15" s="89">
        <v>5</v>
      </c>
      <c r="B15" s="90" t="s">
        <v>163</v>
      </c>
      <c r="C15" s="91">
        <v>45578</v>
      </c>
      <c r="D15" s="93" t="s">
        <v>30</v>
      </c>
      <c r="E15" s="93" t="s">
        <v>31</v>
      </c>
      <c r="F15" s="93" t="s">
        <v>57</v>
      </c>
      <c r="G15" s="90" t="s">
        <v>156</v>
      </c>
      <c r="H15" s="94" t="s">
        <v>239</v>
      </c>
      <c r="I15" s="93" t="s">
        <v>382</v>
      </c>
      <c r="J15" s="104"/>
      <c r="K15" s="62" t="s">
        <v>328</v>
      </c>
      <c r="L15" s="98" t="s">
        <v>167</v>
      </c>
      <c r="M15" s="62" t="s">
        <v>336</v>
      </c>
      <c r="N15" s="98"/>
      <c r="O15" s="89"/>
      <c r="P15" s="93" t="s">
        <v>383</v>
      </c>
      <c r="Q15" s="89"/>
      <c r="R15" s="90"/>
      <c r="S15" s="90"/>
      <c r="T15" s="93"/>
      <c r="U15" s="62" t="s">
        <v>336</v>
      </c>
      <c r="V15" s="94"/>
      <c r="W15" s="94"/>
      <c r="X15" s="94"/>
      <c r="Y15" s="94"/>
      <c r="Z15" s="89"/>
      <c r="AA15" s="89"/>
      <c r="AB15" s="89"/>
      <c r="AC15" s="89"/>
    </row>
    <row r="16" spans="1:29" ht="16.5" hidden="1">
      <c r="A16" s="89">
        <v>6</v>
      </c>
      <c r="B16" s="90" t="s">
        <v>171</v>
      </c>
      <c r="C16" s="91">
        <v>45578</v>
      </c>
      <c r="D16" s="105" t="s">
        <v>55</v>
      </c>
      <c r="E16" s="105" t="s">
        <v>56</v>
      </c>
      <c r="F16" s="105" t="s">
        <v>57</v>
      </c>
      <c r="G16" s="106" t="s">
        <v>156</v>
      </c>
      <c r="H16" s="106" t="s">
        <v>156</v>
      </c>
      <c r="I16" s="107" t="s">
        <v>174</v>
      </c>
      <c r="J16" s="104"/>
      <c r="K16" s="62" t="s">
        <v>328</v>
      </c>
      <c r="L16" s="97" t="s">
        <v>177</v>
      </c>
      <c r="M16" s="62" t="s">
        <v>336</v>
      </c>
      <c r="N16" s="108" t="s">
        <v>175</v>
      </c>
      <c r="O16" s="89"/>
      <c r="P16" s="93" t="s">
        <v>358</v>
      </c>
      <c r="Q16" s="89"/>
      <c r="R16" s="90" t="s">
        <v>384</v>
      </c>
      <c r="S16" s="63" t="s">
        <v>385</v>
      </c>
      <c r="T16" s="93"/>
      <c r="U16" s="62" t="s">
        <v>336</v>
      </c>
      <c r="V16" s="94"/>
      <c r="W16" s="94"/>
      <c r="X16" s="94"/>
      <c r="Y16" s="94"/>
      <c r="Z16" s="89"/>
      <c r="AA16" s="89"/>
      <c r="AB16" s="89"/>
      <c r="AC16" s="89"/>
    </row>
    <row r="17" spans="1:29" ht="16.5" hidden="1">
      <c r="A17" s="89">
        <v>7</v>
      </c>
      <c r="B17" s="90" t="s">
        <v>205</v>
      </c>
      <c r="C17" s="91">
        <v>45578</v>
      </c>
      <c r="D17" s="93" t="s">
        <v>30</v>
      </c>
      <c r="E17" s="93" t="s">
        <v>31</v>
      </c>
      <c r="F17" s="93" t="s">
        <v>191</v>
      </c>
      <c r="G17" s="90" t="s">
        <v>66</v>
      </c>
      <c r="H17" s="94" t="s">
        <v>239</v>
      </c>
      <c r="I17" s="93" t="s">
        <v>208</v>
      </c>
      <c r="J17" s="104"/>
      <c r="K17" s="62" t="s">
        <v>328</v>
      </c>
      <c r="L17" s="98" t="s">
        <v>209</v>
      </c>
      <c r="M17" s="62" t="s">
        <v>336</v>
      </c>
      <c r="N17" s="98"/>
      <c r="O17" s="89"/>
      <c r="P17" s="93" t="s">
        <v>386</v>
      </c>
      <c r="Q17" s="89"/>
      <c r="R17" s="90"/>
      <c r="S17" s="90"/>
      <c r="T17" s="93"/>
      <c r="U17" s="62" t="s">
        <v>336</v>
      </c>
      <c r="V17" s="94"/>
      <c r="W17" s="94"/>
      <c r="X17" s="94"/>
      <c r="Y17" s="94"/>
      <c r="Z17" s="89"/>
      <c r="AA17" s="89"/>
      <c r="AB17" s="89"/>
      <c r="AC17" s="89"/>
    </row>
    <row r="18" spans="1:29" ht="49.5">
      <c r="A18" s="89">
        <v>8</v>
      </c>
      <c r="B18" s="90" t="s">
        <v>211</v>
      </c>
      <c r="C18" s="91">
        <v>45578</v>
      </c>
      <c r="D18" s="100" t="s">
        <v>30</v>
      </c>
      <c r="E18" s="100" t="s">
        <v>31</v>
      </c>
      <c r="F18" s="100"/>
      <c r="G18" s="101" t="s">
        <v>156</v>
      </c>
      <c r="H18" s="101" t="s">
        <v>156</v>
      </c>
      <c r="I18" s="100" t="s">
        <v>214</v>
      </c>
      <c r="J18" s="104"/>
      <c r="K18" s="62" t="s">
        <v>328</v>
      </c>
      <c r="L18" s="98" t="s">
        <v>215</v>
      </c>
      <c r="M18" s="99" t="s">
        <v>154</v>
      </c>
      <c r="N18" s="98"/>
      <c r="O18" s="89"/>
      <c r="P18" s="93" t="s">
        <v>387</v>
      </c>
      <c r="Q18" s="89"/>
      <c r="R18" s="90"/>
      <c r="S18" s="90" t="s">
        <v>379</v>
      </c>
      <c r="T18" s="62" t="s">
        <v>50</v>
      </c>
      <c r="U18" s="99" t="s">
        <v>154</v>
      </c>
      <c r="V18" s="94" t="s">
        <v>266</v>
      </c>
      <c r="W18" s="94"/>
      <c r="X18" s="94"/>
      <c r="Y18" s="94"/>
      <c r="Z18" s="89"/>
      <c r="AA18" s="89"/>
      <c r="AB18" s="89"/>
      <c r="AC18" s="89"/>
    </row>
    <row r="19" spans="1:29" ht="148.5">
      <c r="A19" s="89">
        <v>9</v>
      </c>
      <c r="B19" s="90" t="s">
        <v>229</v>
      </c>
      <c r="C19" s="91">
        <v>45578</v>
      </c>
      <c r="D19" s="93" t="s">
        <v>30</v>
      </c>
      <c r="E19" s="93" t="s">
        <v>31</v>
      </c>
      <c r="F19" s="93" t="s">
        <v>33</v>
      </c>
      <c r="G19" s="90" t="s">
        <v>36</v>
      </c>
      <c r="H19" s="90" t="s">
        <v>36</v>
      </c>
      <c r="I19" s="93" t="s">
        <v>233</v>
      </c>
      <c r="J19" s="104"/>
      <c r="K19" s="62" t="s">
        <v>328</v>
      </c>
      <c r="L19" s="98" t="s">
        <v>235</v>
      </c>
      <c r="M19" s="99" t="s">
        <v>154</v>
      </c>
      <c r="N19" s="98"/>
      <c r="O19" s="89"/>
      <c r="P19" s="93" t="s">
        <v>388</v>
      </c>
      <c r="Q19" s="89"/>
      <c r="R19" s="90"/>
      <c r="S19" s="90" t="s">
        <v>379</v>
      </c>
      <c r="T19" s="93" t="s">
        <v>389</v>
      </c>
      <c r="U19" s="99" t="s">
        <v>154</v>
      </c>
      <c r="V19" s="94" t="s">
        <v>266</v>
      </c>
      <c r="W19" s="94"/>
      <c r="X19" s="94"/>
      <c r="Y19" s="94"/>
      <c r="Z19" s="89"/>
      <c r="AA19" s="89"/>
      <c r="AB19" s="89"/>
      <c r="AC19" s="89"/>
    </row>
    <row r="20" spans="1:29" ht="131.25">
      <c r="A20" s="89">
        <v>10</v>
      </c>
      <c r="B20" s="90" t="s">
        <v>262</v>
      </c>
      <c r="C20" s="91">
        <v>45578</v>
      </c>
      <c r="D20" s="92" t="s">
        <v>30</v>
      </c>
      <c r="E20" s="92" t="s">
        <v>31</v>
      </c>
      <c r="F20" s="92"/>
      <c r="G20" s="96" t="s">
        <v>36</v>
      </c>
      <c r="H20" s="96" t="s">
        <v>36</v>
      </c>
      <c r="I20" s="92" t="s">
        <v>264</v>
      </c>
      <c r="J20" s="104"/>
      <c r="K20" s="62" t="s">
        <v>328</v>
      </c>
      <c r="L20" s="95" t="s">
        <v>265</v>
      </c>
      <c r="M20" s="99" t="s">
        <v>154</v>
      </c>
      <c r="N20" s="95"/>
      <c r="O20" s="89"/>
      <c r="P20" s="93" t="s">
        <v>358</v>
      </c>
      <c r="Q20" s="89"/>
      <c r="R20" s="90" t="s">
        <v>266</v>
      </c>
      <c r="S20" s="90" t="s">
        <v>266</v>
      </c>
      <c r="T20" s="93" t="s">
        <v>390</v>
      </c>
      <c r="U20" s="99" t="s">
        <v>154</v>
      </c>
      <c r="V20" s="94" t="s">
        <v>266</v>
      </c>
      <c r="W20" s="94"/>
      <c r="X20" s="94"/>
      <c r="Y20" s="94"/>
      <c r="Z20" s="89"/>
      <c r="AA20" s="89"/>
      <c r="AB20" s="89"/>
      <c r="AC20" s="89"/>
    </row>
    <row r="21" spans="1:29" ht="82.5">
      <c r="A21" s="89">
        <v>11</v>
      </c>
      <c r="B21" s="90" t="s">
        <v>267</v>
      </c>
      <c r="C21" s="91">
        <v>45578</v>
      </c>
      <c r="D21" s="92" t="s">
        <v>55</v>
      </c>
      <c r="E21" s="92" t="s">
        <v>31</v>
      </c>
      <c r="F21" s="92"/>
      <c r="G21" s="96" t="s">
        <v>156</v>
      </c>
      <c r="H21" s="96" t="s">
        <v>156</v>
      </c>
      <c r="I21" s="93" t="s">
        <v>391</v>
      </c>
      <c r="J21" s="104"/>
      <c r="K21" s="62" t="s">
        <v>328</v>
      </c>
      <c r="L21" s="95" t="s">
        <v>271</v>
      </c>
      <c r="M21" s="62" t="s">
        <v>50</v>
      </c>
      <c r="N21" s="95"/>
      <c r="O21" s="89"/>
      <c r="P21" s="93" t="s">
        <v>358</v>
      </c>
      <c r="Q21" s="89"/>
      <c r="R21" s="90" t="s">
        <v>392</v>
      </c>
      <c r="S21" s="90"/>
      <c r="T21" s="93"/>
      <c r="U21" s="62" t="s">
        <v>50</v>
      </c>
      <c r="V21" s="94"/>
      <c r="W21" s="94"/>
      <c r="X21" s="94"/>
      <c r="Y21" s="94"/>
      <c r="Z21" s="89"/>
      <c r="AA21" s="89"/>
      <c r="AB21" s="89"/>
      <c r="AC21" s="89"/>
    </row>
    <row r="22" spans="1:29" ht="33" hidden="1">
      <c r="A22" s="89">
        <v>12</v>
      </c>
      <c r="B22" s="90" t="s">
        <v>276</v>
      </c>
      <c r="C22" s="91">
        <v>45578</v>
      </c>
      <c r="D22" s="93" t="s">
        <v>55</v>
      </c>
      <c r="E22" s="93" t="s">
        <v>56</v>
      </c>
      <c r="F22" s="93" t="s">
        <v>57</v>
      </c>
      <c r="G22" s="90" t="s">
        <v>36</v>
      </c>
      <c r="H22" s="90" t="s">
        <v>36</v>
      </c>
      <c r="I22" s="93" t="s">
        <v>280</v>
      </c>
      <c r="J22" s="104"/>
      <c r="K22" s="62" t="s">
        <v>328</v>
      </c>
      <c r="L22" s="109" t="s">
        <v>281</v>
      </c>
      <c r="M22" s="62" t="s">
        <v>336</v>
      </c>
      <c r="N22" s="109"/>
      <c r="O22" s="89"/>
      <c r="P22" s="93" t="s">
        <v>358</v>
      </c>
      <c r="Q22" s="89"/>
      <c r="R22" s="90" t="s">
        <v>376</v>
      </c>
      <c r="S22" s="90"/>
      <c r="T22" s="93"/>
      <c r="U22" s="62" t="s">
        <v>336</v>
      </c>
      <c r="V22" s="94"/>
      <c r="W22" s="94"/>
      <c r="X22" s="94"/>
      <c r="Y22" s="94"/>
      <c r="Z22" s="89"/>
      <c r="AA22" s="89"/>
      <c r="AB22" s="89"/>
      <c r="AC22" s="89"/>
    </row>
    <row r="23" spans="1:29" ht="33" hidden="1">
      <c r="A23" s="89">
        <v>13</v>
      </c>
      <c r="B23" s="90" t="s">
        <v>282</v>
      </c>
      <c r="C23" s="91">
        <v>45578</v>
      </c>
      <c r="D23" s="92" t="s">
        <v>55</v>
      </c>
      <c r="E23" s="93" t="s">
        <v>56</v>
      </c>
      <c r="F23" s="92" t="s">
        <v>57</v>
      </c>
      <c r="G23" s="96" t="s">
        <v>36</v>
      </c>
      <c r="H23" s="96" t="s">
        <v>36</v>
      </c>
      <c r="I23" s="92" t="s">
        <v>393</v>
      </c>
      <c r="J23" s="104"/>
      <c r="K23" s="62" t="s">
        <v>328</v>
      </c>
      <c r="L23" s="97" t="s">
        <v>85</v>
      </c>
      <c r="M23" s="62" t="s">
        <v>336</v>
      </c>
      <c r="N23" s="97"/>
      <c r="O23" s="89"/>
      <c r="P23" s="93" t="s">
        <v>358</v>
      </c>
      <c r="Q23" s="89"/>
      <c r="R23" s="90" t="s">
        <v>376</v>
      </c>
      <c r="S23" s="90"/>
      <c r="T23" s="93"/>
      <c r="U23" s="62" t="s">
        <v>336</v>
      </c>
      <c r="V23" s="94"/>
      <c r="W23" s="94"/>
      <c r="X23" s="94"/>
      <c r="Y23" s="94"/>
      <c r="Z23" s="89"/>
      <c r="AA23" s="89"/>
      <c r="AB23" s="89"/>
      <c r="AC23" s="89"/>
    </row>
    <row r="24" spans="1:29" ht="198">
      <c r="A24" s="89">
        <v>14</v>
      </c>
      <c r="B24" s="90" t="s">
        <v>288</v>
      </c>
      <c r="C24" s="91">
        <v>45578</v>
      </c>
      <c r="D24" s="92" t="s">
        <v>30</v>
      </c>
      <c r="E24" s="92" t="s">
        <v>31</v>
      </c>
      <c r="F24" s="93" t="s">
        <v>57</v>
      </c>
      <c r="G24" s="96" t="s">
        <v>36</v>
      </c>
      <c r="H24" s="96" t="s">
        <v>36</v>
      </c>
      <c r="I24" s="93" t="s">
        <v>291</v>
      </c>
      <c r="J24" s="104"/>
      <c r="K24" s="62" t="s">
        <v>328</v>
      </c>
      <c r="L24" s="95" t="s">
        <v>292</v>
      </c>
      <c r="M24" s="62" t="s">
        <v>50</v>
      </c>
      <c r="N24" s="95"/>
      <c r="O24" s="89"/>
      <c r="P24" s="93" t="s">
        <v>394</v>
      </c>
      <c r="Q24" s="89"/>
      <c r="R24" s="90"/>
      <c r="S24" s="90" t="s">
        <v>395</v>
      </c>
      <c r="T24" s="93" t="s">
        <v>396</v>
      </c>
      <c r="U24" s="99" t="s">
        <v>154</v>
      </c>
      <c r="V24" s="94" t="s">
        <v>266</v>
      </c>
      <c r="W24" s="94"/>
      <c r="X24" s="94"/>
      <c r="Y24" s="94"/>
      <c r="Z24" s="89"/>
      <c r="AA24" s="89"/>
      <c r="AB24" s="89"/>
      <c r="AC24" s="89"/>
    </row>
    <row r="25" spans="1:29" ht="198">
      <c r="A25" s="89">
        <v>15</v>
      </c>
      <c r="B25" s="90" t="s">
        <v>293</v>
      </c>
      <c r="C25" s="91">
        <v>45578</v>
      </c>
      <c r="D25" s="92" t="s">
        <v>30</v>
      </c>
      <c r="E25" s="92" t="s">
        <v>31</v>
      </c>
      <c r="F25" s="93" t="s">
        <v>57</v>
      </c>
      <c r="G25" s="96" t="s">
        <v>36</v>
      </c>
      <c r="H25" s="96" t="s">
        <v>36</v>
      </c>
      <c r="I25" s="93" t="s">
        <v>297</v>
      </c>
      <c r="J25" s="104"/>
      <c r="K25" s="62" t="s">
        <v>328</v>
      </c>
      <c r="L25" s="95" t="s">
        <v>298</v>
      </c>
      <c r="M25" s="62" t="s">
        <v>50</v>
      </c>
      <c r="N25" s="95"/>
      <c r="O25" s="89"/>
      <c r="P25" s="93" t="s">
        <v>394</v>
      </c>
      <c r="Q25" s="89"/>
      <c r="R25" s="90"/>
      <c r="S25" s="90" t="s">
        <v>397</v>
      </c>
      <c r="T25" s="93" t="s">
        <v>398</v>
      </c>
      <c r="U25" s="99" t="s">
        <v>154</v>
      </c>
      <c r="V25" s="94" t="s">
        <v>266</v>
      </c>
      <c r="W25" s="94"/>
      <c r="X25" s="94"/>
      <c r="Y25" s="94"/>
      <c r="Z25" s="89"/>
      <c r="AA25" s="89"/>
      <c r="AB25" s="89"/>
      <c r="AC25" s="89"/>
    </row>
    <row r="26" spans="1:29" ht="28.9" hidden="1">
      <c r="A26" s="89">
        <v>16</v>
      </c>
      <c r="B26" s="94" t="s">
        <v>299</v>
      </c>
      <c r="C26" s="91">
        <v>45578</v>
      </c>
      <c r="D26" s="92" t="s">
        <v>30</v>
      </c>
      <c r="E26" s="92" t="s">
        <v>31</v>
      </c>
      <c r="F26" s="93"/>
      <c r="G26" s="96" t="s">
        <v>36</v>
      </c>
      <c r="H26" s="96" t="s">
        <v>36</v>
      </c>
      <c r="I26" s="93" t="s">
        <v>302</v>
      </c>
      <c r="J26" s="89"/>
      <c r="K26" s="62" t="s">
        <v>328</v>
      </c>
      <c r="L26" s="98" t="s">
        <v>303</v>
      </c>
      <c r="M26" s="62" t="s">
        <v>336</v>
      </c>
      <c r="N26" s="98"/>
      <c r="O26" s="89"/>
      <c r="P26" s="93" t="s">
        <v>358</v>
      </c>
      <c r="Q26" s="89"/>
      <c r="R26" s="90" t="s">
        <v>354</v>
      </c>
      <c r="S26" s="90"/>
      <c r="T26" s="93"/>
      <c r="U26" s="62" t="s">
        <v>336</v>
      </c>
      <c r="V26" s="94"/>
      <c r="W26" s="94"/>
      <c r="X26" s="94"/>
      <c r="Y26" s="94"/>
      <c r="Z26" s="89"/>
      <c r="AA26" s="89"/>
      <c r="AB26" s="89"/>
      <c r="AC26" s="89"/>
    </row>
    <row r="27" spans="1:29" ht="99">
      <c r="A27" s="89">
        <v>17</v>
      </c>
      <c r="B27" s="94" t="s">
        <v>399</v>
      </c>
      <c r="C27" s="91">
        <v>45578</v>
      </c>
      <c r="D27" s="92" t="s">
        <v>30</v>
      </c>
      <c r="E27" s="92" t="s">
        <v>31</v>
      </c>
      <c r="F27" s="93"/>
      <c r="G27" s="96" t="s">
        <v>36</v>
      </c>
      <c r="H27" s="96" t="s">
        <v>36</v>
      </c>
      <c r="I27" s="93" t="s">
        <v>400</v>
      </c>
      <c r="J27" s="89"/>
      <c r="K27" s="62" t="s">
        <v>328</v>
      </c>
      <c r="L27" s="98" t="s">
        <v>53</v>
      </c>
      <c r="M27" s="62" t="s">
        <v>50</v>
      </c>
      <c r="N27" s="98" t="s">
        <v>53</v>
      </c>
      <c r="O27" s="89"/>
      <c r="P27" s="93"/>
      <c r="Q27" s="89"/>
      <c r="R27" s="90"/>
      <c r="S27" s="90" t="s">
        <v>401</v>
      </c>
      <c r="T27" s="93" t="s">
        <v>380</v>
      </c>
      <c r="U27" s="99" t="s">
        <v>154</v>
      </c>
      <c r="V27" s="94" t="s">
        <v>266</v>
      </c>
      <c r="W27" s="94"/>
      <c r="X27" s="94"/>
      <c r="Y27" s="94"/>
      <c r="Z27" s="89"/>
      <c r="AA27" s="89"/>
      <c r="AB27" s="89"/>
      <c r="AC27" s="89"/>
    </row>
    <row r="28" spans="1:29" ht="115.5" hidden="1">
      <c r="A28" s="89">
        <v>18</v>
      </c>
      <c r="B28" s="59" t="s">
        <v>304</v>
      </c>
      <c r="C28" s="91">
        <v>45587</v>
      </c>
      <c r="D28" s="89" t="s">
        <v>402</v>
      </c>
      <c r="E28" s="89" t="s">
        <v>306</v>
      </c>
      <c r="F28" s="89"/>
      <c r="G28" s="89" t="s">
        <v>156</v>
      </c>
      <c r="H28" s="89" t="s">
        <v>156</v>
      </c>
      <c r="I28" s="89" t="s">
        <v>308</v>
      </c>
      <c r="J28" s="89"/>
      <c r="K28" s="89"/>
      <c r="L28" s="89"/>
      <c r="M28" s="89"/>
      <c r="N28" s="89"/>
      <c r="O28" s="89"/>
      <c r="P28" s="93"/>
      <c r="Q28" s="89"/>
      <c r="R28" s="89"/>
      <c r="S28" s="89"/>
      <c r="T28" s="93"/>
      <c r="U28" s="89"/>
      <c r="V28" s="89"/>
      <c r="W28" s="94" t="s">
        <v>328</v>
      </c>
      <c r="X28" s="90" t="s">
        <v>309</v>
      </c>
      <c r="Y28" s="94" t="s">
        <v>403</v>
      </c>
      <c r="Z28" s="89" t="s">
        <v>266</v>
      </c>
      <c r="AA28" s="89"/>
      <c r="AB28" s="89"/>
      <c r="AC28" s="89"/>
    </row>
    <row r="29" spans="1:29" ht="198" hidden="1">
      <c r="A29" s="89"/>
      <c r="B29" s="59" t="s">
        <v>282</v>
      </c>
      <c r="C29" s="91">
        <v>45587</v>
      </c>
      <c r="D29" s="60" t="s">
        <v>55</v>
      </c>
      <c r="E29" s="61" t="s">
        <v>56</v>
      </c>
      <c r="F29" s="89"/>
      <c r="G29" s="94" t="s">
        <v>36</v>
      </c>
      <c r="H29" s="94" t="s">
        <v>36</v>
      </c>
      <c r="I29" s="60" t="s">
        <v>286</v>
      </c>
      <c r="J29" s="89"/>
      <c r="K29" s="94"/>
      <c r="L29" s="94"/>
      <c r="M29" s="94"/>
      <c r="N29" s="94"/>
      <c r="O29" s="89"/>
      <c r="P29" s="93"/>
      <c r="Q29" s="89"/>
      <c r="R29" s="90"/>
      <c r="S29" s="90"/>
      <c r="T29" s="93"/>
      <c r="U29" s="89"/>
      <c r="V29" s="94"/>
      <c r="W29" s="94" t="s">
        <v>328</v>
      </c>
      <c r="X29" s="110" t="s">
        <v>287</v>
      </c>
      <c r="Y29" s="111"/>
      <c r="Z29" s="89"/>
      <c r="AA29" s="93" t="s">
        <v>404</v>
      </c>
      <c r="AB29" s="89" t="s">
        <v>405</v>
      </c>
      <c r="AC29" s="89"/>
    </row>
    <row r="30" spans="1:29" ht="198" hidden="1">
      <c r="A30" s="89"/>
      <c r="B30" s="94" t="s">
        <v>310</v>
      </c>
      <c r="C30" s="91">
        <v>45587</v>
      </c>
      <c r="D30" s="89" t="s">
        <v>311</v>
      </c>
      <c r="E30" s="61" t="s">
        <v>56</v>
      </c>
      <c r="F30" s="89"/>
      <c r="G30" s="94" t="s">
        <v>36</v>
      </c>
      <c r="H30" s="94" t="s">
        <v>36</v>
      </c>
      <c r="I30" s="89" t="s">
        <v>315</v>
      </c>
      <c r="J30" s="89"/>
      <c r="K30" s="94"/>
      <c r="L30" s="94"/>
      <c r="M30" s="94"/>
      <c r="N30" s="94"/>
      <c r="O30" s="89"/>
      <c r="P30" s="93"/>
      <c r="Q30" s="89"/>
      <c r="R30" s="90"/>
      <c r="S30" s="90"/>
      <c r="T30" s="93"/>
      <c r="U30" s="89"/>
      <c r="V30" s="94"/>
      <c r="W30" s="94" t="s">
        <v>328</v>
      </c>
      <c r="X30" s="63" t="s">
        <v>316</v>
      </c>
      <c r="Y30" s="112" t="s">
        <v>317</v>
      </c>
      <c r="Z30" s="89"/>
      <c r="AA30" s="93" t="s">
        <v>404</v>
      </c>
      <c r="AB30" s="89" t="s">
        <v>405</v>
      </c>
      <c r="AC30" s="89"/>
    </row>
    <row r="31" spans="1:29" ht="49.5" hidden="1">
      <c r="A31" s="89"/>
      <c r="B31" s="59" t="s">
        <v>318</v>
      </c>
      <c r="C31" s="91">
        <v>45587</v>
      </c>
      <c r="D31" s="61" t="s">
        <v>30</v>
      </c>
      <c r="E31" s="61" t="s">
        <v>31</v>
      </c>
      <c r="F31" s="89"/>
      <c r="G31" s="94" t="s">
        <v>239</v>
      </c>
      <c r="H31" s="94" t="s">
        <v>239</v>
      </c>
      <c r="I31" s="89" t="s">
        <v>320</v>
      </c>
      <c r="J31" s="89"/>
      <c r="K31" s="94"/>
      <c r="L31" s="94"/>
      <c r="M31" s="94"/>
      <c r="N31" s="94"/>
      <c r="O31" s="89"/>
      <c r="P31" s="93"/>
      <c r="Q31" s="89"/>
      <c r="R31" s="90"/>
      <c r="S31" s="90"/>
      <c r="T31" s="93"/>
      <c r="U31" s="89"/>
      <c r="V31" s="94"/>
      <c r="W31" s="94" t="s">
        <v>328</v>
      </c>
      <c r="X31" s="63" t="s">
        <v>321</v>
      </c>
      <c r="Y31" s="94"/>
      <c r="Z31" s="89"/>
      <c r="AA31" s="113" t="s">
        <v>406</v>
      </c>
      <c r="AB31" s="89" t="s">
        <v>407</v>
      </c>
      <c r="AC31" s="89"/>
    </row>
    <row r="32" spans="1:29" ht="49.5" hidden="1">
      <c r="A32" s="89"/>
      <c r="B32" s="59" t="s">
        <v>322</v>
      </c>
      <c r="C32" s="91">
        <v>45587</v>
      </c>
      <c r="D32" s="61" t="s">
        <v>30</v>
      </c>
      <c r="E32" s="61" t="s">
        <v>31</v>
      </c>
      <c r="F32" s="89"/>
      <c r="G32" s="59" t="s">
        <v>36</v>
      </c>
      <c r="H32" s="59" t="s">
        <v>36</v>
      </c>
      <c r="I32" s="75" t="s">
        <v>325</v>
      </c>
      <c r="J32" s="89"/>
      <c r="K32" s="94"/>
      <c r="L32" s="94"/>
      <c r="M32" s="94"/>
      <c r="N32" s="94"/>
      <c r="O32" s="89"/>
      <c r="P32" s="93"/>
      <c r="Q32" s="89"/>
      <c r="R32" s="90"/>
      <c r="S32" s="90"/>
      <c r="T32" s="93"/>
      <c r="U32" s="89"/>
      <c r="V32" s="94"/>
      <c r="W32" s="94" t="s">
        <v>328</v>
      </c>
      <c r="X32" s="63" t="s">
        <v>326</v>
      </c>
      <c r="Y32" s="94"/>
      <c r="Z32" s="89"/>
      <c r="AA32" s="113" t="s">
        <v>408</v>
      </c>
      <c r="AB32" s="89" t="s">
        <v>405</v>
      </c>
      <c r="AC32" s="89"/>
    </row>
    <row r="33" spans="1:29" ht="115.5" hidden="1">
      <c r="A33" s="89"/>
      <c r="B33" s="59" t="s">
        <v>179</v>
      </c>
      <c r="C33" s="91">
        <v>45587</v>
      </c>
      <c r="D33" s="60" t="s">
        <v>30</v>
      </c>
      <c r="E33" s="60" t="s">
        <v>31</v>
      </c>
      <c r="F33" s="89"/>
      <c r="G33" s="114" t="s">
        <v>156</v>
      </c>
      <c r="H33" s="114" t="s">
        <v>156</v>
      </c>
      <c r="I33" s="60" t="s">
        <v>409</v>
      </c>
      <c r="J33" s="89"/>
      <c r="K33" s="94"/>
      <c r="L33" s="94"/>
      <c r="M33" s="94"/>
      <c r="N33" s="94"/>
      <c r="O33" s="89"/>
      <c r="P33" s="93"/>
      <c r="Q33" s="89"/>
      <c r="R33" s="90"/>
      <c r="S33" s="90"/>
      <c r="T33" s="93"/>
      <c r="U33" s="89"/>
      <c r="V33" s="94"/>
      <c r="W33" s="94" t="s">
        <v>328</v>
      </c>
      <c r="X33" s="115" t="s">
        <v>185</v>
      </c>
      <c r="Y33" s="94"/>
      <c r="Z33" s="89"/>
      <c r="AA33" s="113" t="s">
        <v>410</v>
      </c>
      <c r="AB33" s="113" t="s">
        <v>411</v>
      </c>
      <c r="AC33" s="89" t="s">
        <v>405</v>
      </c>
    </row>
    <row r="34" spans="1:29">
      <c r="A34" s="116"/>
      <c r="B34" s="117"/>
      <c r="C34" s="116"/>
      <c r="D34" s="116"/>
      <c r="E34" s="116"/>
      <c r="F34" s="116"/>
      <c r="G34" s="117"/>
      <c r="H34" s="117"/>
      <c r="I34" s="116"/>
      <c r="J34" s="116"/>
      <c r="K34" s="117"/>
      <c r="L34" s="117"/>
      <c r="M34" s="117"/>
      <c r="N34" s="117"/>
      <c r="O34" s="116"/>
      <c r="P34" s="118"/>
      <c r="Q34" s="116"/>
      <c r="R34" s="119"/>
      <c r="S34" s="119"/>
      <c r="T34" s="118"/>
      <c r="U34" s="116"/>
      <c r="V34" s="117"/>
      <c r="W34" s="117"/>
      <c r="X34" s="117"/>
      <c r="Y34" s="117"/>
      <c r="Z34" s="116"/>
    </row>
    <row r="35" spans="1:29">
      <c r="A35" s="9"/>
      <c r="B35" s="11"/>
      <c r="C35" s="9"/>
      <c r="D35" s="9"/>
      <c r="E35" s="9"/>
      <c r="F35" s="9"/>
      <c r="G35" s="11"/>
      <c r="H35" s="11"/>
      <c r="I35" s="9"/>
      <c r="J35" s="9"/>
      <c r="K35" s="11"/>
      <c r="L35" s="11"/>
      <c r="M35" s="11"/>
      <c r="N35" s="11"/>
      <c r="O35" s="9"/>
      <c r="P35" s="17"/>
      <c r="Q35" s="9"/>
      <c r="R35" s="18"/>
      <c r="S35" s="18"/>
      <c r="T35" s="17"/>
      <c r="U35" s="9"/>
      <c r="V35" s="11"/>
      <c r="W35" s="11"/>
      <c r="X35" s="11"/>
      <c r="Y35" s="11"/>
      <c r="Z35" s="9"/>
    </row>
    <row r="36" spans="1:29">
      <c r="A36" s="9"/>
      <c r="B36" s="11"/>
      <c r="C36" s="9"/>
      <c r="D36" s="9"/>
      <c r="E36" s="9"/>
      <c r="F36" s="9"/>
      <c r="G36" s="11"/>
      <c r="H36" s="11"/>
      <c r="I36" s="9"/>
      <c r="J36" s="9"/>
      <c r="K36" s="11"/>
      <c r="L36" s="11"/>
      <c r="M36" s="11"/>
      <c r="N36" s="11"/>
      <c r="O36" s="9"/>
      <c r="P36" s="17"/>
      <c r="Q36" s="9"/>
      <c r="R36" s="18"/>
      <c r="S36" s="18"/>
      <c r="T36" s="17"/>
      <c r="U36" s="9"/>
      <c r="V36" s="11"/>
      <c r="W36" s="11"/>
      <c r="X36" s="11"/>
      <c r="Y36" s="11"/>
      <c r="Z36" s="9"/>
    </row>
  </sheetData>
  <autoFilter ref="A10:Z33" xr:uid="{00000000-0001-0000-0300-000000000000}">
    <filterColumn colId="20">
      <filters>
        <filter val="Deferred"/>
        <filter val="Need to discuss"/>
      </filters>
    </filterColumn>
  </autoFilter>
  <conditionalFormatting sqref="K11">
    <cfRule type="containsText" dxfId="98" priority="165" operator="containsText" text="Suggestion">
      <formula>NOT(ISERROR(SEARCH("Suggestion",K11)))</formula>
    </cfRule>
    <cfRule type="containsText" dxfId="97" priority="166" operator="containsText" text="Fail">
      <formula>NOT(ISERROR(SEARCH("Fail",K11)))</formula>
    </cfRule>
    <cfRule type="containsText" dxfId="96" priority="167" operator="containsText" text="pass">
      <formula>NOT(ISERROR(SEARCH("pass",K11)))</formula>
    </cfRule>
    <cfRule type="colorScale" priority="168">
      <colorScale>
        <cfvo type="min"/>
        <cfvo type="percentile" val="50"/>
        <cfvo type="max"/>
        <color rgb="FFF8696B"/>
        <color rgb="FFFCFCFF"/>
        <color rgb="FF63BE7B"/>
      </colorScale>
    </cfRule>
  </conditionalFormatting>
  <conditionalFormatting sqref="M11">
    <cfRule type="colorScale" priority="156">
      <colorScale>
        <cfvo type="min"/>
        <cfvo type="percentile" val="50"/>
        <cfvo type="max"/>
        <color rgb="FFF8696B"/>
        <color rgb="FFFCFCFF"/>
        <color rgb="FF63BE7B"/>
      </colorScale>
    </cfRule>
    <cfRule type="containsText" dxfId="95" priority="155" operator="containsText" text="pass">
      <formula>NOT(ISERROR(SEARCH("pass",M11)))</formula>
    </cfRule>
    <cfRule type="containsText" dxfId="94" priority="154" operator="containsText" text="Fail">
      <formula>NOT(ISERROR(SEARCH("Fail",M11)))</formula>
    </cfRule>
    <cfRule type="containsText" dxfId="93" priority="153" operator="containsText" text="Suggestion">
      <formula>NOT(ISERROR(SEARCH("Suggestion",M11)))</formula>
    </cfRule>
  </conditionalFormatting>
  <conditionalFormatting sqref="U11">
    <cfRule type="colorScale" priority="68">
      <colorScale>
        <cfvo type="min"/>
        <cfvo type="percentile" val="50"/>
        <cfvo type="max"/>
        <color rgb="FFF8696B"/>
        <color rgb="FFFCFCFF"/>
        <color rgb="FF63BE7B"/>
      </colorScale>
    </cfRule>
    <cfRule type="containsText" dxfId="92" priority="67" operator="containsText" text="pass">
      <formula>NOT(ISERROR(SEARCH("pass",U11)))</formula>
    </cfRule>
    <cfRule type="containsText" dxfId="91" priority="66" operator="containsText" text="Fail">
      <formula>NOT(ISERROR(SEARCH("Fail",U11)))</formula>
    </cfRule>
    <cfRule type="containsText" dxfId="90" priority="65" operator="containsText" text="Suggestion">
      <formula>NOT(ISERROR(SEARCH("Suggestion",U11)))</formula>
    </cfRule>
  </conditionalFormatting>
  <conditionalFormatting sqref="M12">
    <cfRule type="colorScale" priority="152">
      <colorScale>
        <cfvo type="min"/>
        <cfvo type="percentile" val="50"/>
        <cfvo type="max"/>
        <color rgb="FFF8696B"/>
        <color rgb="FFFCFCFF"/>
        <color rgb="FF63BE7B"/>
      </colorScale>
    </cfRule>
    <cfRule type="containsText" dxfId="89" priority="151" operator="containsText" text="pass">
      <formula>NOT(ISERROR(SEARCH("pass",M12)))</formula>
    </cfRule>
    <cfRule type="containsText" dxfId="88" priority="150" operator="containsText" text="Fail">
      <formula>NOT(ISERROR(SEARCH("Fail",M12)))</formula>
    </cfRule>
    <cfRule type="containsText" dxfId="87" priority="149" operator="containsText" text="Suggestion">
      <formula>NOT(ISERROR(SEARCH("Suggestion",M12)))</formula>
    </cfRule>
  </conditionalFormatting>
  <conditionalFormatting sqref="U12">
    <cfRule type="colorScale" priority="64">
      <colorScale>
        <cfvo type="min"/>
        <cfvo type="percentile" val="50"/>
        <cfvo type="max"/>
        <color rgb="FFF8696B"/>
        <color rgb="FFFCFCFF"/>
        <color rgb="FF63BE7B"/>
      </colorScale>
    </cfRule>
    <cfRule type="containsText" dxfId="86" priority="63" operator="containsText" text="pass">
      <formula>NOT(ISERROR(SEARCH("pass",U12)))</formula>
    </cfRule>
    <cfRule type="containsText" dxfId="85" priority="62" operator="containsText" text="Fail">
      <formula>NOT(ISERROR(SEARCH("Fail",U12)))</formula>
    </cfRule>
    <cfRule type="containsText" dxfId="84" priority="61" operator="containsText" text="Suggestion">
      <formula>NOT(ISERROR(SEARCH("Suggestion",U12)))</formula>
    </cfRule>
  </conditionalFormatting>
  <conditionalFormatting sqref="M15">
    <cfRule type="colorScale" priority="132">
      <colorScale>
        <cfvo type="min"/>
        <cfvo type="percentile" val="50"/>
        <cfvo type="max"/>
        <color rgb="FFF8696B"/>
        <color rgb="FFFCFCFF"/>
        <color rgb="FF63BE7B"/>
      </colorScale>
    </cfRule>
    <cfRule type="containsText" dxfId="83" priority="131" operator="containsText" text="pass">
      <formula>NOT(ISERROR(SEARCH("pass",M15)))</formula>
    </cfRule>
    <cfRule type="containsText" dxfId="82" priority="130" operator="containsText" text="Fail">
      <formula>NOT(ISERROR(SEARCH("Fail",M15)))</formula>
    </cfRule>
    <cfRule type="containsText" dxfId="81" priority="129" operator="containsText" text="Suggestion">
      <formula>NOT(ISERROR(SEARCH("Suggestion",M15)))</formula>
    </cfRule>
  </conditionalFormatting>
  <conditionalFormatting sqref="U15">
    <cfRule type="colorScale" priority="48">
      <colorScale>
        <cfvo type="min"/>
        <cfvo type="percentile" val="50"/>
        <cfvo type="max"/>
        <color rgb="FFF8696B"/>
        <color rgb="FFFCFCFF"/>
        <color rgb="FF63BE7B"/>
      </colorScale>
    </cfRule>
    <cfRule type="containsText" dxfId="80" priority="47" operator="containsText" text="pass">
      <formula>NOT(ISERROR(SEARCH("pass",U15)))</formula>
    </cfRule>
    <cfRule type="containsText" dxfId="79" priority="46" operator="containsText" text="Fail">
      <formula>NOT(ISERROR(SEARCH("Fail",U15)))</formula>
    </cfRule>
    <cfRule type="containsText" dxfId="78" priority="45" operator="containsText" text="Suggestion">
      <formula>NOT(ISERROR(SEARCH("Suggestion",U15)))</formula>
    </cfRule>
  </conditionalFormatting>
  <conditionalFormatting sqref="M16">
    <cfRule type="colorScale" priority="144">
      <colorScale>
        <cfvo type="min"/>
        <cfvo type="percentile" val="50"/>
        <cfvo type="max"/>
        <color rgb="FFF8696B"/>
        <color rgb="FFFCFCFF"/>
        <color rgb="FF63BE7B"/>
      </colorScale>
    </cfRule>
    <cfRule type="containsText" dxfId="77" priority="143" operator="containsText" text="pass">
      <formula>NOT(ISERROR(SEARCH("pass",M16)))</formula>
    </cfRule>
    <cfRule type="containsText" dxfId="76" priority="142" operator="containsText" text="Fail">
      <formula>NOT(ISERROR(SEARCH("Fail",M16)))</formula>
    </cfRule>
    <cfRule type="containsText" dxfId="75" priority="141" operator="containsText" text="Suggestion">
      <formula>NOT(ISERROR(SEARCH("Suggestion",M16)))</formula>
    </cfRule>
  </conditionalFormatting>
  <conditionalFormatting sqref="U16">
    <cfRule type="colorScale" priority="56">
      <colorScale>
        <cfvo type="min"/>
        <cfvo type="percentile" val="50"/>
        <cfvo type="max"/>
        <color rgb="FFF8696B"/>
        <color rgb="FFFCFCFF"/>
        <color rgb="FF63BE7B"/>
      </colorScale>
    </cfRule>
    <cfRule type="containsText" dxfId="74" priority="55" operator="containsText" text="pass">
      <formula>NOT(ISERROR(SEARCH("pass",U16)))</formula>
    </cfRule>
    <cfRule type="containsText" dxfId="73" priority="54" operator="containsText" text="Fail">
      <formula>NOT(ISERROR(SEARCH("Fail",U16)))</formula>
    </cfRule>
    <cfRule type="containsText" dxfId="72" priority="53" operator="containsText" text="Suggestion">
      <formula>NOT(ISERROR(SEARCH("Suggestion",U16)))</formula>
    </cfRule>
  </conditionalFormatting>
  <conditionalFormatting sqref="M17">
    <cfRule type="colorScale" priority="140">
      <colorScale>
        <cfvo type="min"/>
        <cfvo type="percentile" val="50"/>
        <cfvo type="max"/>
        <color rgb="FFF8696B"/>
        <color rgb="FFFCFCFF"/>
        <color rgb="FF63BE7B"/>
      </colorScale>
    </cfRule>
    <cfRule type="containsText" dxfId="71" priority="139" operator="containsText" text="pass">
      <formula>NOT(ISERROR(SEARCH("pass",M17)))</formula>
    </cfRule>
    <cfRule type="containsText" dxfId="70" priority="138" operator="containsText" text="Fail">
      <formula>NOT(ISERROR(SEARCH("Fail",M17)))</formula>
    </cfRule>
    <cfRule type="containsText" dxfId="69" priority="137" operator="containsText" text="Suggestion">
      <formula>NOT(ISERROR(SEARCH("Suggestion",M17)))</formula>
    </cfRule>
  </conditionalFormatting>
  <conditionalFormatting sqref="U17">
    <cfRule type="colorScale" priority="52">
      <colorScale>
        <cfvo type="min"/>
        <cfvo type="percentile" val="50"/>
        <cfvo type="max"/>
        <color rgb="FFF8696B"/>
        <color rgb="FFFCFCFF"/>
        <color rgb="FF63BE7B"/>
      </colorScale>
    </cfRule>
    <cfRule type="containsText" dxfId="68" priority="51" operator="containsText" text="pass">
      <formula>NOT(ISERROR(SEARCH("pass",U17)))</formula>
    </cfRule>
    <cfRule type="containsText" dxfId="67" priority="50" operator="containsText" text="Fail">
      <formula>NOT(ISERROR(SEARCH("Fail",U17)))</formula>
    </cfRule>
    <cfRule type="containsText" dxfId="66" priority="49" operator="containsText" text="Suggestion">
      <formula>NOT(ISERROR(SEARCH("Suggestion",U17)))</formula>
    </cfRule>
  </conditionalFormatting>
  <conditionalFormatting sqref="M18">
    <cfRule type="colorScale" priority="84">
      <colorScale>
        <cfvo type="min"/>
        <cfvo type="percentile" val="50"/>
        <cfvo type="max"/>
        <color rgb="FFF8696B"/>
        <color rgb="FFFCFCFF"/>
        <color rgb="FF63BE7B"/>
      </colorScale>
    </cfRule>
    <cfRule type="containsText" dxfId="65" priority="83" operator="containsText" text="pass">
      <formula>NOT(ISERROR(SEARCH("pass",M18)))</formula>
    </cfRule>
    <cfRule type="containsText" dxfId="64" priority="82" operator="containsText" text="Fail">
      <formula>NOT(ISERROR(SEARCH("Fail",M18)))</formula>
    </cfRule>
    <cfRule type="containsText" dxfId="63" priority="81" operator="containsText" text="Suggestion">
      <formula>NOT(ISERROR(SEARCH("Suggestion",M18)))</formula>
    </cfRule>
  </conditionalFormatting>
  <conditionalFormatting sqref="T18">
    <cfRule type="colorScale" priority="72">
      <colorScale>
        <cfvo type="min"/>
        <cfvo type="percentile" val="50"/>
        <cfvo type="max"/>
        <color rgb="FFF8696B"/>
        <color rgb="FFFCFCFF"/>
        <color rgb="FF63BE7B"/>
      </colorScale>
    </cfRule>
    <cfRule type="containsText" dxfId="62" priority="71" operator="containsText" text="pass">
      <formula>NOT(ISERROR(SEARCH("pass",T18)))</formula>
    </cfRule>
    <cfRule type="containsText" dxfId="61" priority="70" operator="containsText" text="Fail">
      <formula>NOT(ISERROR(SEARCH("Fail",T18)))</formula>
    </cfRule>
    <cfRule type="containsText" dxfId="60" priority="69" operator="containsText" text="Suggestion">
      <formula>NOT(ISERROR(SEARCH("Suggestion",T18)))</formula>
    </cfRule>
  </conditionalFormatting>
  <conditionalFormatting sqref="U18">
    <cfRule type="colorScale" priority="24">
      <colorScale>
        <cfvo type="min"/>
        <cfvo type="percentile" val="50"/>
        <cfvo type="max"/>
        <color rgb="FFF8696B"/>
        <color rgb="FFFCFCFF"/>
        <color rgb="FF63BE7B"/>
      </colorScale>
    </cfRule>
    <cfRule type="containsText" dxfId="59" priority="23" operator="containsText" text="pass">
      <formula>NOT(ISERROR(SEARCH("pass",U18)))</formula>
    </cfRule>
    <cfRule type="containsText" dxfId="58" priority="22" operator="containsText" text="Fail">
      <formula>NOT(ISERROR(SEARCH("Fail",U18)))</formula>
    </cfRule>
    <cfRule type="containsText" dxfId="57" priority="21" operator="containsText" text="Suggestion">
      <formula>NOT(ISERROR(SEARCH("Suggestion",U18)))</formula>
    </cfRule>
  </conditionalFormatting>
  <conditionalFormatting sqref="M21">
    <cfRule type="colorScale" priority="116">
      <colorScale>
        <cfvo type="min"/>
        <cfvo type="percentile" val="50"/>
        <cfvo type="max"/>
        <color rgb="FFF8696B"/>
        <color rgb="FFFCFCFF"/>
        <color rgb="FF63BE7B"/>
      </colorScale>
    </cfRule>
    <cfRule type="containsText" dxfId="56" priority="115" operator="containsText" text="pass">
      <formula>NOT(ISERROR(SEARCH("pass",M21)))</formula>
    </cfRule>
    <cfRule type="containsText" dxfId="55" priority="114" operator="containsText" text="Fail">
      <formula>NOT(ISERROR(SEARCH("Fail",M21)))</formula>
    </cfRule>
    <cfRule type="containsText" dxfId="54" priority="113" operator="containsText" text="Suggestion">
      <formula>NOT(ISERROR(SEARCH("Suggestion",M21)))</formula>
    </cfRule>
  </conditionalFormatting>
  <conditionalFormatting sqref="U21">
    <cfRule type="colorScale" priority="44">
      <colorScale>
        <cfvo type="min"/>
        <cfvo type="percentile" val="50"/>
        <cfvo type="max"/>
        <color rgb="FFF8696B"/>
        <color rgb="FFFCFCFF"/>
        <color rgb="FF63BE7B"/>
      </colorScale>
    </cfRule>
    <cfRule type="containsText" dxfId="53" priority="43" operator="containsText" text="pass">
      <formula>NOT(ISERROR(SEARCH("pass",U21)))</formula>
    </cfRule>
    <cfRule type="containsText" dxfId="52" priority="42" operator="containsText" text="Fail">
      <formula>NOT(ISERROR(SEARCH("Fail",U21)))</formula>
    </cfRule>
    <cfRule type="containsText" dxfId="51" priority="41" operator="containsText" text="Suggestion">
      <formula>NOT(ISERROR(SEARCH("Suggestion",U21)))</formula>
    </cfRule>
  </conditionalFormatting>
  <conditionalFormatting sqref="M22">
    <cfRule type="colorScale" priority="112">
      <colorScale>
        <cfvo type="min"/>
        <cfvo type="percentile" val="50"/>
        <cfvo type="max"/>
        <color rgb="FFF8696B"/>
        <color rgb="FFFCFCFF"/>
        <color rgb="FF63BE7B"/>
      </colorScale>
    </cfRule>
    <cfRule type="containsText" dxfId="50" priority="111" operator="containsText" text="pass">
      <formula>NOT(ISERROR(SEARCH("pass",M22)))</formula>
    </cfRule>
    <cfRule type="containsText" dxfId="49" priority="110" operator="containsText" text="Fail">
      <formula>NOT(ISERROR(SEARCH("Fail",M22)))</formula>
    </cfRule>
    <cfRule type="containsText" dxfId="48" priority="109" operator="containsText" text="Suggestion">
      <formula>NOT(ISERROR(SEARCH("Suggestion",M22)))</formula>
    </cfRule>
  </conditionalFormatting>
  <conditionalFormatting sqref="U22">
    <cfRule type="colorScale" priority="40">
      <colorScale>
        <cfvo type="min"/>
        <cfvo type="percentile" val="50"/>
        <cfvo type="max"/>
        <color rgb="FFF8696B"/>
        <color rgb="FFFCFCFF"/>
        <color rgb="FF63BE7B"/>
      </colorScale>
    </cfRule>
    <cfRule type="containsText" dxfId="47" priority="39" operator="containsText" text="pass">
      <formula>NOT(ISERROR(SEARCH("pass",U22)))</formula>
    </cfRule>
    <cfRule type="containsText" dxfId="46" priority="38" operator="containsText" text="Fail">
      <formula>NOT(ISERROR(SEARCH("Fail",U22)))</formula>
    </cfRule>
    <cfRule type="containsText" dxfId="45" priority="37" operator="containsText" text="Suggestion">
      <formula>NOT(ISERROR(SEARCH("Suggestion",U22)))</formula>
    </cfRule>
  </conditionalFormatting>
  <conditionalFormatting sqref="M23">
    <cfRule type="colorScale" priority="108">
      <colorScale>
        <cfvo type="min"/>
        <cfvo type="percentile" val="50"/>
        <cfvo type="max"/>
        <color rgb="FFF8696B"/>
        <color rgb="FFFCFCFF"/>
        <color rgb="FF63BE7B"/>
      </colorScale>
    </cfRule>
    <cfRule type="containsText" dxfId="44" priority="107" operator="containsText" text="pass">
      <formula>NOT(ISERROR(SEARCH("pass",M23)))</formula>
    </cfRule>
    <cfRule type="containsText" dxfId="43" priority="106" operator="containsText" text="Fail">
      <formula>NOT(ISERROR(SEARCH("Fail",M23)))</formula>
    </cfRule>
    <cfRule type="containsText" dxfId="42" priority="105" operator="containsText" text="Suggestion">
      <formula>NOT(ISERROR(SEARCH("Suggestion",M23)))</formula>
    </cfRule>
  </conditionalFormatting>
  <conditionalFormatting sqref="U23">
    <cfRule type="colorScale" priority="36">
      <colorScale>
        <cfvo type="min"/>
        <cfvo type="percentile" val="50"/>
        <cfvo type="max"/>
        <color rgb="FFF8696B"/>
        <color rgb="FFFCFCFF"/>
        <color rgb="FF63BE7B"/>
      </colorScale>
    </cfRule>
    <cfRule type="containsText" dxfId="41" priority="35" operator="containsText" text="pass">
      <formula>NOT(ISERROR(SEARCH("pass",U23)))</formula>
    </cfRule>
    <cfRule type="containsText" dxfId="40" priority="34" operator="containsText" text="Fail">
      <formula>NOT(ISERROR(SEARCH("Fail",U23)))</formula>
    </cfRule>
    <cfRule type="containsText" dxfId="39" priority="33" operator="containsText" text="Suggestion">
      <formula>NOT(ISERROR(SEARCH("Suggestion",U23)))</formula>
    </cfRule>
  </conditionalFormatting>
  <conditionalFormatting sqref="U24">
    <cfRule type="colorScale" priority="12">
      <colorScale>
        <cfvo type="min"/>
        <cfvo type="percentile" val="50"/>
        <cfvo type="max"/>
        <color rgb="FFF8696B"/>
        <color rgb="FFFCFCFF"/>
        <color rgb="FF63BE7B"/>
      </colorScale>
    </cfRule>
    <cfRule type="containsText" dxfId="38" priority="11" operator="containsText" text="pass">
      <formula>NOT(ISERROR(SEARCH("pass",U24)))</formula>
    </cfRule>
    <cfRule type="containsText" dxfId="37" priority="10" operator="containsText" text="Fail">
      <formula>NOT(ISERROR(SEARCH("Fail",U24)))</formula>
    </cfRule>
    <cfRule type="containsText" dxfId="36" priority="9" operator="containsText" text="Suggestion">
      <formula>NOT(ISERROR(SEARCH("Suggestion",U24)))</formula>
    </cfRule>
  </conditionalFormatting>
  <conditionalFormatting sqref="U25">
    <cfRule type="colorScale" priority="8">
      <colorScale>
        <cfvo type="min"/>
        <cfvo type="percentile" val="50"/>
        <cfvo type="max"/>
        <color rgb="FFF8696B"/>
        <color rgb="FFFCFCFF"/>
        <color rgb="FF63BE7B"/>
      </colorScale>
    </cfRule>
    <cfRule type="containsText" dxfId="35" priority="7" operator="containsText" text="pass">
      <formula>NOT(ISERROR(SEARCH("pass",U25)))</formula>
    </cfRule>
    <cfRule type="containsText" dxfId="34" priority="6" operator="containsText" text="Fail">
      <formula>NOT(ISERROR(SEARCH("Fail",U25)))</formula>
    </cfRule>
    <cfRule type="containsText" dxfId="33" priority="5" operator="containsText" text="Suggestion">
      <formula>NOT(ISERROR(SEARCH("Suggestion",U25)))</formula>
    </cfRule>
  </conditionalFormatting>
  <conditionalFormatting sqref="M26">
    <cfRule type="colorScale" priority="96">
      <colorScale>
        <cfvo type="min"/>
        <cfvo type="percentile" val="50"/>
        <cfvo type="max"/>
        <color rgb="FFF8696B"/>
        <color rgb="FFFCFCFF"/>
        <color rgb="FF63BE7B"/>
      </colorScale>
    </cfRule>
    <cfRule type="containsText" dxfId="32" priority="95" operator="containsText" text="pass">
      <formula>NOT(ISERROR(SEARCH("pass",M26)))</formula>
    </cfRule>
    <cfRule type="containsText" dxfId="31" priority="94" operator="containsText" text="Fail">
      <formula>NOT(ISERROR(SEARCH("Fail",M26)))</formula>
    </cfRule>
    <cfRule type="containsText" dxfId="30" priority="93" operator="containsText" text="Suggestion">
      <formula>NOT(ISERROR(SEARCH("Suggestion",M26)))</formula>
    </cfRule>
  </conditionalFormatting>
  <conditionalFormatting sqref="U26">
    <cfRule type="colorScale" priority="32">
      <colorScale>
        <cfvo type="min"/>
        <cfvo type="percentile" val="50"/>
        <cfvo type="max"/>
        <color rgb="FFF8696B"/>
        <color rgb="FFFCFCFF"/>
        <color rgb="FF63BE7B"/>
      </colorScale>
    </cfRule>
    <cfRule type="containsText" dxfId="29" priority="31" operator="containsText" text="pass">
      <formula>NOT(ISERROR(SEARCH("pass",U26)))</formula>
    </cfRule>
    <cfRule type="containsText" dxfId="28" priority="30" operator="containsText" text="Fail">
      <formula>NOT(ISERROR(SEARCH("Fail",U26)))</formula>
    </cfRule>
    <cfRule type="containsText" dxfId="27" priority="29" operator="containsText" text="Suggestion">
      <formula>NOT(ISERROR(SEARCH("Suggestion",U26)))</formula>
    </cfRule>
  </conditionalFormatting>
  <conditionalFormatting sqref="K27">
    <cfRule type="colorScale" priority="92">
      <colorScale>
        <cfvo type="min"/>
        <cfvo type="percentile" val="50"/>
        <cfvo type="max"/>
        <color rgb="FFF8696B"/>
        <color rgb="FFFCFCFF"/>
        <color rgb="FF63BE7B"/>
      </colorScale>
    </cfRule>
    <cfRule type="containsText" dxfId="26" priority="91" operator="containsText" text="pass">
      <formula>NOT(ISERROR(SEARCH("pass",K27)))</formula>
    </cfRule>
    <cfRule type="containsText" dxfId="25" priority="90" operator="containsText" text="Fail">
      <formula>NOT(ISERROR(SEARCH("Fail",K27)))</formula>
    </cfRule>
    <cfRule type="containsText" dxfId="24" priority="89" operator="containsText" text="Suggestion">
      <formula>NOT(ISERROR(SEARCH("Suggestion",K27)))</formula>
    </cfRule>
  </conditionalFormatting>
  <conditionalFormatting sqref="M27">
    <cfRule type="colorScale" priority="88">
      <colorScale>
        <cfvo type="min"/>
        <cfvo type="percentile" val="50"/>
        <cfvo type="max"/>
        <color rgb="FFF8696B"/>
        <color rgb="FFFCFCFF"/>
        <color rgb="FF63BE7B"/>
      </colorScale>
    </cfRule>
    <cfRule type="containsText" dxfId="23" priority="87" operator="containsText" text="pass">
      <formula>NOT(ISERROR(SEARCH("pass",M27)))</formula>
    </cfRule>
    <cfRule type="containsText" dxfId="22" priority="86" operator="containsText" text="Fail">
      <formula>NOT(ISERROR(SEARCH("Fail",M27)))</formula>
    </cfRule>
    <cfRule type="containsText" dxfId="21" priority="85" operator="containsText" text="Suggestion">
      <formula>NOT(ISERROR(SEARCH("Suggestion",M27)))</formula>
    </cfRule>
  </conditionalFormatting>
  <conditionalFormatting sqref="U27">
    <cfRule type="colorScale" priority="4">
      <colorScale>
        <cfvo type="min"/>
        <cfvo type="percentile" val="50"/>
        <cfvo type="max"/>
        <color rgb="FFF8696B"/>
        <color rgb="FFFCFCFF"/>
        <color rgb="FF63BE7B"/>
      </colorScale>
    </cfRule>
    <cfRule type="containsText" dxfId="20" priority="3" operator="containsText" text="pass">
      <formula>NOT(ISERROR(SEARCH("pass",U27)))</formula>
    </cfRule>
    <cfRule type="containsText" dxfId="19" priority="2" operator="containsText" text="Fail">
      <formula>NOT(ISERROR(SEARCH("Fail",U27)))</formula>
    </cfRule>
    <cfRule type="containsText" dxfId="18" priority="1" operator="containsText" text="Suggestion">
      <formula>NOT(ISERROR(SEARCH("Suggestion",U27)))</formula>
    </cfRule>
  </conditionalFormatting>
  <conditionalFormatting sqref="K12:K26">
    <cfRule type="containsText" dxfId="17" priority="169" operator="containsText" text="Suggestion">
      <formula>NOT(ISERROR(SEARCH("Suggestion",K12)))</formula>
    </cfRule>
    <cfRule type="containsText" dxfId="16" priority="170" operator="containsText" text="Fail">
      <formula>NOT(ISERROR(SEARCH("Fail",K12)))</formula>
    </cfRule>
    <cfRule type="containsText" dxfId="15" priority="171" operator="containsText" text="pass">
      <formula>NOT(ISERROR(SEARCH("pass",K12)))</formula>
    </cfRule>
    <cfRule type="colorScale" priority="173">
      <colorScale>
        <cfvo type="min"/>
        <cfvo type="percentile" val="50"/>
        <cfvo type="max"/>
        <color rgb="FFF8696B"/>
        <color rgb="FFFCFCFF"/>
        <color rgb="FF63BE7B"/>
      </colorScale>
    </cfRule>
  </conditionalFormatting>
  <conditionalFormatting sqref="M13:M14">
    <cfRule type="colorScale" priority="148">
      <colorScale>
        <cfvo type="min"/>
        <cfvo type="percentile" val="50"/>
        <cfvo type="max"/>
        <color rgb="FFF8696B"/>
        <color rgb="FFFCFCFF"/>
        <color rgb="FF63BE7B"/>
      </colorScale>
    </cfRule>
    <cfRule type="containsText" dxfId="14" priority="147" operator="containsText" text="pass">
      <formula>NOT(ISERROR(SEARCH("pass",M13)))</formula>
    </cfRule>
    <cfRule type="containsText" dxfId="13" priority="146" operator="containsText" text="Fail">
      <formula>NOT(ISERROR(SEARCH("Fail",M13)))</formula>
    </cfRule>
    <cfRule type="containsText" dxfId="12" priority="145" operator="containsText" text="Suggestion">
      <formula>NOT(ISERROR(SEARCH("Suggestion",M13)))</formula>
    </cfRule>
  </conditionalFormatting>
  <conditionalFormatting sqref="M19:M20">
    <cfRule type="colorScale" priority="80">
      <colorScale>
        <cfvo type="min"/>
        <cfvo type="percentile" val="50"/>
        <cfvo type="max"/>
        <color rgb="FFF8696B"/>
        <color rgb="FFFCFCFF"/>
        <color rgb="FF63BE7B"/>
      </colorScale>
    </cfRule>
    <cfRule type="containsText" dxfId="11" priority="79" operator="containsText" text="pass">
      <formula>NOT(ISERROR(SEARCH("pass",M19)))</formula>
    </cfRule>
    <cfRule type="containsText" dxfId="10" priority="78" operator="containsText" text="Fail">
      <formula>NOT(ISERROR(SEARCH("Fail",M19)))</formula>
    </cfRule>
    <cfRule type="containsText" dxfId="9" priority="77" operator="containsText" text="Suggestion">
      <formula>NOT(ISERROR(SEARCH("Suggestion",M19)))</formula>
    </cfRule>
  </conditionalFormatting>
  <conditionalFormatting sqref="M24:M25">
    <cfRule type="colorScale" priority="76">
      <colorScale>
        <cfvo type="min"/>
        <cfvo type="percentile" val="50"/>
        <cfvo type="max"/>
        <color rgb="FFF8696B"/>
        <color rgb="FFFCFCFF"/>
        <color rgb="FF63BE7B"/>
      </colorScale>
    </cfRule>
    <cfRule type="containsText" dxfId="8" priority="75" operator="containsText" text="pass">
      <formula>NOT(ISERROR(SEARCH("pass",M24)))</formula>
    </cfRule>
    <cfRule type="containsText" dxfId="7" priority="74" operator="containsText" text="Fail">
      <formula>NOT(ISERROR(SEARCH("Fail",M24)))</formula>
    </cfRule>
    <cfRule type="containsText" dxfId="6" priority="73" operator="containsText" text="Suggestion">
      <formula>NOT(ISERROR(SEARCH("Suggestion",M24)))</formula>
    </cfRule>
  </conditionalFormatting>
  <conditionalFormatting sqref="U13:U14">
    <cfRule type="colorScale" priority="60">
      <colorScale>
        <cfvo type="min"/>
        <cfvo type="percentile" val="50"/>
        <cfvo type="max"/>
        <color rgb="FFF8696B"/>
        <color rgb="FFFCFCFF"/>
        <color rgb="FF63BE7B"/>
      </colorScale>
    </cfRule>
    <cfRule type="containsText" dxfId="5" priority="59" operator="containsText" text="pass">
      <formula>NOT(ISERROR(SEARCH("pass",U13)))</formula>
    </cfRule>
    <cfRule type="containsText" dxfId="4" priority="58" operator="containsText" text="Fail">
      <formula>NOT(ISERROR(SEARCH("Fail",U13)))</formula>
    </cfRule>
    <cfRule type="containsText" dxfId="3" priority="57" operator="containsText" text="Suggestion">
      <formula>NOT(ISERROR(SEARCH("Suggestion",U13)))</formula>
    </cfRule>
  </conditionalFormatting>
  <conditionalFormatting sqref="U19:U20">
    <cfRule type="colorScale" priority="20">
      <colorScale>
        <cfvo type="min"/>
        <cfvo type="percentile" val="50"/>
        <cfvo type="max"/>
        <color rgb="FFF8696B"/>
        <color rgb="FFFCFCFF"/>
        <color rgb="FF63BE7B"/>
      </colorScale>
    </cfRule>
    <cfRule type="containsText" dxfId="2" priority="19" operator="containsText" text="pass">
      <formula>NOT(ISERROR(SEARCH("pass",U19)))</formula>
    </cfRule>
    <cfRule type="containsText" dxfId="1" priority="18" operator="containsText" text="Fail">
      <formula>NOT(ISERROR(SEARCH("Fail",U19)))</formula>
    </cfRule>
    <cfRule type="containsText" dxfId="0" priority="17" operator="containsText" text="Suggestion">
      <formula>NOT(ISERROR(SEARCH("Suggestion",U19)))</formula>
    </cfRule>
  </conditionalFormatting>
  <hyperlinks>
    <hyperlink ref="L11" location="SS1!A2" display="SS1!A2" xr:uid="{00000000-0004-0000-0300-000000000000}"/>
    <hyperlink ref="L22" r:id="rId1" xr:uid="{00000000-0004-0000-0300-000001000000}"/>
    <hyperlink ref="L23" r:id="rId2" xr:uid="{00000000-0004-0000-0300-000002000000}"/>
    <hyperlink ref="L12" r:id="rId3" xr:uid="{00000000-0004-0000-0300-000003000000}"/>
    <hyperlink ref="L13" location="SS1!A4" display="SS1!A4" xr:uid="{00000000-0004-0000-0300-000004000000}"/>
    <hyperlink ref="L24" r:id="rId4" xr:uid="{00000000-0004-0000-0300-000005000000}"/>
    <hyperlink ref="L25" r:id="rId5" xr:uid="{00000000-0004-0000-0300-000006000000}"/>
    <hyperlink ref="L14" location="SS1!A6" display="SS1!A6" xr:uid="{00000000-0004-0000-0300-000007000000}"/>
    <hyperlink ref="L15" location="SS1!A8" display="SS1!A8" xr:uid="{00000000-0004-0000-0300-000008000000}"/>
    <hyperlink ref="L16" r:id="rId6" xr:uid="{00000000-0004-0000-0300-000009000000}"/>
    <hyperlink ref="L17" location="SS1!A10" display="SS1!A10" xr:uid="{00000000-0004-0000-0300-00000A000000}"/>
    <hyperlink ref="L18" location="SS1!A12" display="SS1!A12" xr:uid="{00000000-0004-0000-0300-00000B000000}"/>
    <hyperlink ref="L19" location="SS1!A14" display="SS1!A14" xr:uid="{00000000-0004-0000-0300-00000C000000}"/>
    <hyperlink ref="L20" r:id="rId7" tooltip="https://share.nmblc.cloud/5bc6d9df" xr:uid="{00000000-0004-0000-0300-00000D000000}"/>
    <hyperlink ref="L21" location="SS1!A18" display="SS1!A18" xr:uid="{00000000-0004-0000-0300-00000E000000}"/>
    <hyperlink ref="L26" location="SS1!A20" display="SS1!A20" xr:uid="{00000000-0004-0000-0300-00000F000000}"/>
    <hyperlink ref="L27" location="SS1!J17" display="SS1!J17" xr:uid="{00000000-0004-0000-0300-000010000000}"/>
    <hyperlink ref="N16" r:id="rId8" tooltip="https://techneaipl.sharepoint.com/:f:/s/TestingTeam/EkEoOnM3eZRJisTFz2wuIaABJiLu-HCeZ59YQqQqAVtAYw?e=nZNBZ6" xr:uid="{00000000-0004-0000-0300-000011000000}"/>
    <hyperlink ref="N27" location="SS1!J17" display="SS1!J17" xr:uid="{00000000-0004-0000-0300-000012000000}"/>
    <hyperlink ref="S16" r:id="rId9" xr:uid="{00000000-0004-0000-0300-000013000000}"/>
    <hyperlink ref="X29" r:id="rId10" xr:uid="{913FF183-521C-4844-9C52-9FEBA50D0468}"/>
    <hyperlink ref="X30" location="'SS1'!A118" display="SS1!A118" xr:uid="{045E6162-A1D5-4B7C-920C-861A2C697B5C}"/>
    <hyperlink ref="Y30" r:id="rId11" xr:uid="{477BA9A0-7A87-4BBD-BF56-89112E33AEA7}"/>
    <hyperlink ref="X31" r:id="rId12" xr:uid="{9DE41C6E-6E50-419C-BAF3-1681D933AD68}"/>
    <hyperlink ref="X32" r:id="rId13" xr:uid="{B5C57B7C-4932-4C1F-B03C-C03CE544FAD9}"/>
    <hyperlink ref="X33" r:id="rId14" display="https://share.nmblc.cloud/fd9e52ac" xr:uid="{E3A79107-F3CC-4C06-9C6F-8E17CEC19B9C}"/>
    <hyperlink ref="AA33" r:id="rId15" xr:uid="{25F4E7D4-2081-4070-95D2-433313936A15}"/>
    <hyperlink ref="AB33" r:id="rId16" xr:uid="{A4D1F725-4341-4E3D-89C4-0AE17552DC92}"/>
    <hyperlink ref="AA32" r:id="rId17" xr:uid="{EE633AEA-11CF-46EC-AB3F-9FF1F890B734}"/>
    <hyperlink ref="AA31" r:id="rId18" xr:uid="{521EB7C0-8367-402F-86A5-AEE1ECA7A777}"/>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20"/>
  <sheetViews>
    <sheetView topLeftCell="A95" zoomScale="130" zoomScaleNormal="130" workbookViewId="0">
      <selection activeCell="G112" sqref="G112"/>
    </sheetView>
  </sheetViews>
  <sheetFormatPr defaultColWidth="8.875" defaultRowHeight="14.45"/>
  <cols>
    <col min="2" max="6" width="13.875"/>
  </cols>
  <sheetData>
    <row r="2" spans="2:6">
      <c r="B2" t="str">
        <f>_xlfn.DISPIMG("ID_2BDA9EAD87594BF89814B95E2EE2E739",1)</f>
        <v>=DISPIMG("ID_2BDA9EAD87594BF89814B95E2EE2E739",1)</v>
      </c>
    </row>
    <row r="4" spans="2:6">
      <c r="B4" t="str">
        <f>_xlfn.DISPIMG("ID_D6E61E0AE59F48D1BCFBFB7901B74FBC",1)</f>
        <v>=DISPIMG("ID_D6E61E0AE59F48D1BCFBFB7901B74FBC",1)</v>
      </c>
      <c r="C4" t="str">
        <f>_xlfn.DISPIMG("ID_259D34E3825640E2965D53DF3E2C69EF",1)</f>
        <v>=DISPIMG("ID_259D34E3825640E2965D53DF3E2C69EF",1)</v>
      </c>
      <c r="D4" t="str">
        <f>_xlfn.DISPIMG("ID_73F2FDD7B52C417F8E5533F0D6ABB280",1)</f>
        <v>=DISPIMG("ID_73F2FDD7B52C417F8E5533F0D6ABB280",1)</v>
      </c>
    </row>
    <row r="6" spans="2:6">
      <c r="B6" t="str">
        <f>_xlfn.DISPIMG("ID_DFB8058AFA21439CB4B433AEF4554C6E",1)</f>
        <v>=DISPIMG("ID_DFB8058AFA21439CB4B433AEF4554C6E",1)</v>
      </c>
      <c r="C6" t="str">
        <f>_xlfn.DISPIMG("ID_8A06A8EED3D5449DA583AD5EDEFCE6A5",1)</f>
        <v>=DISPIMG("ID_8A06A8EED3D5449DA583AD5EDEFCE6A5",1)</v>
      </c>
      <c r="D6" t="str">
        <f>_xlfn.DISPIMG("ID_F49990EFDBA0430C819BF7BF6796B9C1",1)</f>
        <v>=DISPIMG("ID_F49990EFDBA0430C819BF7BF6796B9C1",1)</v>
      </c>
      <c r="E6" t="str">
        <f>_xlfn.DISPIMG("ID_2633991B966F4DF19690D77A58A20408",1)</f>
        <v>=DISPIMG("ID_2633991B966F4DF19690D77A58A20408",1)</v>
      </c>
    </row>
    <row r="8" spans="2:6">
      <c r="B8" t="str">
        <f>_xlfn.DISPIMG("ID_F17E24050C1C4BAABD833DE470D325E6",1)</f>
        <v>=DISPIMG("ID_F17E24050C1C4BAABD833DE470D325E6",1)</v>
      </c>
    </row>
    <row r="10" spans="2:6">
      <c r="B10" t="str">
        <f>_xlfn.DISPIMG("ID_6228E537EEAF4E9D8EC8D1BFF962FEA1",1)</f>
        <v>=DISPIMG("ID_6228E537EEAF4E9D8EC8D1BFF962FEA1",1)</v>
      </c>
    </row>
    <row r="12" spans="2:6">
      <c r="B12" t="str">
        <f>_xlfn.DISPIMG("ID_64E57730CBE84048ABF684970248E01A",1)</f>
        <v>=DISPIMG("ID_64E57730CBE84048ABF684970248E01A",1)</v>
      </c>
      <c r="C12" t="str">
        <f>_xlfn.DISPIMG("ID_4CC6A2E5A279472EA9A991CF77A6D8FE",1)</f>
        <v>=DISPIMG("ID_4CC6A2E5A279472EA9A991CF77A6D8FE",1)</v>
      </c>
      <c r="D12" t="str">
        <f>_xlfn.DISPIMG("ID_461110F358974C7B897D10071BB3F6C7",1)</f>
        <v>=DISPIMG("ID_461110F358974C7B897D10071BB3F6C7",1)</v>
      </c>
      <c r="E12" t="str">
        <f>_xlfn.DISPIMG("ID_DBD212FD9082407BBCC60FD1E8286B4D",1)</f>
        <v>=DISPIMG("ID_DBD212FD9082407BBCC60FD1E8286B4D",1)</v>
      </c>
      <c r="F12" t="str">
        <f>_xlfn.DISPIMG("ID_4881196655D64F41A7FD433C407CADEF",1)</f>
        <v>=DISPIMG("ID_4881196655D64F41A7FD433C407CADEF",1)</v>
      </c>
    </row>
    <row r="14" spans="2:6">
      <c r="B14" t="str">
        <f>_xlfn.DISPIMG("ID_3B032316FF564573B1C2C3319908AE23",1)</f>
        <v>=DISPIMG("ID_3B032316FF564573B1C2C3319908AE23",1)</v>
      </c>
    </row>
    <row r="16" spans="2:6">
      <c r="B16" t="str">
        <f>_xlfn.DISPIMG("ID_E294526CFE5C4B8E98129B2778DE05A0",1)</f>
        <v>=DISPIMG("ID_E294526CFE5C4B8E98129B2778DE05A0",1)</v>
      </c>
    </row>
    <row r="18" spans="2:3">
      <c r="B18" t="str">
        <f>_xlfn.DISPIMG("ID_D8113446CE5A4D3DB5DDABA810149B0D",1)</f>
        <v>=DISPIMG("ID_D8113446CE5A4D3DB5DDABA810149B0D",1)</v>
      </c>
      <c r="C18" t="str">
        <f>_xlfn.DISPIMG("ID_05CF879B92964DE19A2F3211DCEC50A7",1)</f>
        <v>=DISPIMG("ID_05CF879B92964DE19A2F3211DCEC50A7",1)</v>
      </c>
    </row>
    <row r="20" spans="2:3">
      <c r="B20" t="str">
        <f>_xlfn.DISPIMG("ID_C198845CCEC140439C22168B10EC28BB",1)</f>
        <v>=DISPIMG("ID_C198845CCEC140439C22168B10EC28BB",1)</v>
      </c>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
  <cp:revision/>
  <dcterms:created xsi:type="dcterms:W3CDTF">2024-10-04T09:25:00Z</dcterms:created>
  <dcterms:modified xsi:type="dcterms:W3CDTF">2024-11-21T05:57:38Z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83300F9CE9FD4B549F4236D5F0D0191C_13</vt:lpwstr>
  </property>
  <property fmtid="{D5CDD505-2E9C-101B-9397-08002B2CF9AE}" pid="3" name="KSOProductBuildVer">
    <vt:lpwstr>1033-12.2.0.18283</vt:lpwstr>
  </property>
</Properties>
</file>